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Lasīt mani" state="visible" r:id="rId4"/>
    <sheet sheetId="2" name="Tabele" state="visible" r:id="rId5"/>
    <sheet sheetId="3" name="Kopsavilkums" state="visible" r:id="rId6"/>
    <sheet sheetId="4" name="Kalendārs" state="visible" r:id="rId7"/>
  </sheets>
  <calcPr calcId="171027" fullCalcOnLoad="1"/>
</workbook>
</file>

<file path=xl/sharedStrings.xml><?xml version="1.0" encoding="utf-8"?>
<sst xmlns="http://schemas.openxmlformats.org/spreadsheetml/2006/main" count="2993" uniqueCount="82">
  <si>
    <t>Darba laika uzskaites tabele</t>
  </si>
  <si>
    <t>Bezmaksas veidne no darbalaikauzskaite.lv</t>
  </si>
  <si>
    <t>Tabele</t>
  </si>
  <si>
    <t>Katrā rindā viena darbinieka viena diena vai maiņa. Aizpildiet zilās kolonnas: darbinieks, datums, maiņas sākums un beigas (hh:mm), pārtraukums minūtēs. Pārējās kolonnas aprēķinās automātiski.</t>
  </si>
  <si>
    <t>Maiņas pāri pusnaktij</t>
  </si>
  <si>
    <t>Ja beigu laiks ir agrāks par sākumu (piem. 22:00–06:00), tiek pieņemts, ka maiņa beidzas nākamajā dienā. Ja sākums un beigas sakrīt (piem. 08:00–08:00), tā ir 24 h maiņa. Datums ir maiņas sākuma datums.</t>
  </si>
  <si>
    <t>Nakts stundas</t>
  </si>
  <si>
    <t>Stundas no 22:00 līdz 6:00 (Darba likuma 138. pants). Pārtraukums tiek atskaitīts proporcionāli. Par nakts darbu pienākas vismaz 50 % piemaksa, ja nakts laikā nostrādāts vairāk nekā 2 stundas.</t>
  </si>
  <si>
    <t>Dienas norma</t>
  </si>
  <si>
    <t>Tiek ņemta no lapas "Kalendārs": darba dienā – norma no šūnas H4 (parasti 8 h), pirmssvētku dienā – par 1 h mazāk, brīvdienās un svētku dienās – 0. Nepilna laika vai summētā darba laika gadījumā normu var ierakstīt ar roku.</t>
  </si>
  <si>
    <t>Virsstundas</t>
  </si>
  <si>
    <t>Dienas normas pārsniegums. Ja darbinieks strādā brīvdienā, visas stundas tiek parādītas kā virsstundas – ja nedēļā kopā norma netiek pārsniegta, izlabojiet ar roku. Summētā darba laika gadījumā virsstundas nosaka pārskata perioda beigās (skatiet lapu "Kopsavilkums").</t>
  </si>
  <si>
    <t>Svētku dienas</t>
  </si>
  <si>
    <t>Svētku dienā nostrādātās stundas uzskaita atsevišķi; par tām pienākas vismaz 100 % piemaksa (Darba likuma 68. pants).</t>
  </si>
  <si>
    <t>Kopsavilkums</t>
  </si>
  <si>
    <t>Norādiet mēnesi un darbinieku vārdus – tabula saskaitīs stundas pa darbiniekiem un salīdzinās ar mēneša normu.</t>
  </si>
  <si>
    <t>Piemēra dati</t>
  </si>
  <si>
    <t>Tabelē ir dažas piemēra rindas – izdzēsiet tās (tikai zilās kolonnas), pirms sākat lietot.</t>
  </si>
  <si>
    <t>Veidne ir informatīva. Pārbaudiet aprēķinus atbilstoši sava uzņēmuma darba kārtības noteikumiem un koplīgumam.</t>
  </si>
  <si>
    <t>Excel kļūst par šauru?</t>
  </si>
  <si>
    <t>Automatizētai darba laika uzskaitei – FjordHub →</t>
  </si>
  <si>
    <t>Uzņēmums</t>
  </si>
  <si>
    <t/>
  </si>
  <si>
    <t>Dienas norma, h</t>
  </si>
  <si>
    <t>Nakts laiks: 22:00–06:00 · Laiks formātā hh:mm · Pārtraukums minūtēs</t>
  </si>
  <si>
    <t>Kopā</t>
  </si>
  <si>
    <t>Darbinieks</t>
  </si>
  <si>
    <t>Datums</t>
  </si>
  <si>
    <t>Maiņas sākums</t>
  </si>
  <si>
    <t>Maiņas beigas</t>
  </si>
  <si>
    <t>Pārtraukums, min</t>
  </si>
  <si>
    <t>Nostrādātās stundas</t>
  </si>
  <si>
    <t>Svētku diena</t>
  </si>
  <si>
    <t>Svētku dienās nostrādātās</t>
  </si>
  <si>
    <t>Piezīmes</t>
  </si>
  <si>
    <t>Anna Bērziņa</t>
  </si>
  <si>
    <t>Jānis Ozols</t>
  </si>
  <si>
    <t>Nakts maiņa</t>
  </si>
  <si>
    <t>Brīvdienā</t>
  </si>
  <si>
    <t>Mēneša kopsavilkums</t>
  </si>
  <si>
    <t>Mēnesis (1. datums)</t>
  </si>
  <si>
    <t>Mēneša norma (pilna slodze), h</t>
  </si>
  <si>
    <t>Mēneša norma, h</t>
  </si>
  <si>
    <t>Starpība (+ virs normas)</t>
  </si>
  <si>
    <t>Virsstundas (pa dienām)</t>
  </si>
  <si>
    <t>Nostrādātās dienas</t>
  </si>
  <si>
    <t>Starpība parāda, cik stundu nostrādāts virs (+) vai zem (−) pilnas slodzes mēneša normas. Summētā darba laika gadījumā pozitīvā starpība pārskata perioda beigās ir virsstundas (Darba likuma 140. panta piektā daļa). Prombūtnes (atvaļinājums, slimība) normu samazina.</t>
  </si>
  <si>
    <t>Nedēļas diena</t>
  </si>
  <si>
    <t>Svētku diena / piezīme</t>
  </si>
  <si>
    <t>Dienas veids</t>
  </si>
  <si>
    <t>Pirmssvētku diena</t>
  </si>
  <si>
    <t>Norma, h</t>
  </si>
  <si>
    <t>Svētku dienas pēc likuma "Par svētku, atceres un atzīmējamām dienām". Pārceltās darba dienas pēc MK rīkojumiem (valsts budžeta iestādēm saistošas, pārējiem – ieteikums). Pirmssvētku dienā darba laiks saīsināts par 1 h (Darba likuma 135. pants); nepilnam darba laikam (dienas norma zem 7 h) saīsinājumu nepiemēro. Ja jūsu uzņēmums darba dienas nepārceļ, labojiet kolonnu "Dienas veids".</t>
  </si>
  <si>
    <t>ceturtdiena</t>
  </si>
  <si>
    <t>Jaungada diena</t>
  </si>
  <si>
    <t>piektdiena</t>
  </si>
  <si>
    <t>Darba diena pārcelta (MK rīkojums)</t>
  </si>
  <si>
    <t>Pārcelta brīvdiena</t>
  </si>
  <si>
    <t>sestdiena</t>
  </si>
  <si>
    <t>Brīvdiena</t>
  </si>
  <si>
    <t>svētdiena</t>
  </si>
  <si>
    <t>pirmdiena</t>
  </si>
  <si>
    <t>Darba diena</t>
  </si>
  <si>
    <t>otrdiena</t>
  </si>
  <si>
    <t>trešdiena</t>
  </si>
  <si>
    <t>Pārcelta darba diena (MK rīkojums)</t>
  </si>
  <si>
    <t>Pārcelta darba diena</t>
  </si>
  <si>
    <t>Jā</t>
  </si>
  <si>
    <t>Lielā Piektdiena</t>
  </si>
  <si>
    <t>Pirmās Lieldienas</t>
  </si>
  <si>
    <t>Otrās Lieldienas</t>
  </si>
  <si>
    <t>Darba svētki, Latvijas Republikas Satversmes sapulces sasaukšanas diena</t>
  </si>
  <si>
    <t>Latvijas Republikas Neatkarības deklarācijas pasludināšanas diena</t>
  </si>
  <si>
    <t>Mātes diena</t>
  </si>
  <si>
    <t>Vasarsvētki</t>
  </si>
  <si>
    <t>Līgo diena</t>
  </si>
  <si>
    <t>Jāņu diena</t>
  </si>
  <si>
    <t>Latvijas Republikas proklamēšanas diena</t>
  </si>
  <si>
    <t>Ziemassvētku vakars</t>
  </si>
  <si>
    <t>Pirmie Ziemassvētki</t>
  </si>
  <si>
    <t>Otrie Ziemassvētki</t>
  </si>
  <si>
    <t>Vecgada diena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</si>
</sst>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##"/>
    <numFmt numFmtId="165" formatCode="dd.mm.yyyy"/>
    <numFmt numFmtId="166" formatCode="hh:mm"/>
    <numFmt numFmtId="167" formatCode="mmmm yyyy"/>
  </numFmts>
  <fonts count="15" x14ac:knownFonts="1">
    <font>
      <color theme="1"/>
      <family val="2"/>
      <scheme val="minor"/>
      <sz val="11"/>
      <name val="Calibri"/>
    </font>
    <font>
      <b/>
      <sz val="18"/>
      <name val="Calibri"/>
    </font>
    <font>
      <color rgb="FF2346B8"/>
      <sz val="10"/>
      <name val="Calibri"/>
    </font>
    <font>
      <b/>
      <sz val="11"/>
      <name val="Calibri"/>
    </font>
    <font>
      <sz val="11"/>
      <name val="Calibri"/>
    </font>
    <font>
      <i/>
      <color rgb="FF6B7185"/>
      <sz val="9"/>
      <name val="Calibri"/>
    </font>
    <font>
      <u/>
      <color rgb="FF2346B8"/>
      <sz val="11"/>
      <name val="Calibri"/>
    </font>
    <font>
      <b/>
      <color rgb="FF10131F"/>
      <sz val="16"/>
      <name val="Calibri"/>
    </font>
    <font>
      <color rgb="FF6B7185"/>
      <sz val="9"/>
      <name val="Calibri"/>
    </font>
    <font>
      <color rgb="FF2346B8"/>
      <sz val="9"/>
      <name val="Calibri"/>
    </font>
    <font>
      <color rgb="FF6B7185"/>
      <sz val="10"/>
      <name val="Calibri"/>
    </font>
    <font>
      <b/>
      <color rgb="FFFFFFFF"/>
      <sz val="10"/>
      <name val="Calibri"/>
    </font>
    <font>
      <sz val="10"/>
      <name val="Calibri"/>
    </font>
    <font>
      <color rgb="FF10131F"/>
      <sz val="10"/>
      <name val="Calibri"/>
    </font>
    <font>
      <b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F2FC"/>
      </patternFill>
    </fill>
    <fill>
      <patternFill patternType="solid">
        <fgColor rgb="FFF6F7FA"/>
      </patternFill>
    </fill>
    <fill>
      <patternFill patternType="solid">
        <fgColor rgb="FF2346B8"/>
      </patternFill>
    </fill>
    <fill>
      <patternFill patternType="solid">
        <fgColor rgb="FFFDEFE3"/>
      </patternFill>
    </fill>
    <fill>
      <patternFill patternType="solid">
        <fgColor rgb="FFF1F2F6"/>
      </patternFill>
    </fill>
  </fills>
  <borders count="4">
    <border>
      <left/>
      <right/>
      <top/>
      <bottom/>
      <diagonal/>
    </border>
    <border>
      <left style="thin">
        <color rgb="FFDDE1EA"/>
      </left>
      <right style="thin">
        <color rgb="FFDDE1EA"/>
      </right>
      <top style="thin">
        <color rgb="FFDDE1EA"/>
      </top>
      <bottom style="thin">
        <color rgb="FFDDE1EA"/>
      </bottom>
      <diagonal/>
    </border>
    <border>
      <left/>
      <right/>
      <top style="thin">
        <color rgb="FFDDE1EA"/>
      </top>
      <bottom style="thin">
        <color rgb="FFDDE1EA"/>
      </bottom>
      <diagonal/>
    </border>
    <border>
      <left/>
      <right style="thin">
        <color rgb="FFDDE1EA"/>
      </right>
      <top/>
      <bottom style="thin">
        <color rgb="FFDDE1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12" fillId="0" borderId="3" xfId="0" applyFont="1" applyBorder="1"/>
    <xf numFmtId="165" fontId="12" fillId="0" borderId="3" xfId="0" applyNumberFormat="1" applyFont="1" applyBorder="1"/>
    <xf numFmtId="166" fontId="12" fillId="0" borderId="3" xfId="0" applyNumberFormat="1" applyFont="1" applyBorder="1"/>
    <xf numFmtId="164" fontId="13" fillId="3" borderId="3" xfId="0" applyNumberFormat="1" applyFont="1" applyFill="1" applyBorder="1"/>
    <xf numFmtId="0" fontId="13" fillId="3" borderId="3" xfId="0" applyFont="1" applyFill="1" applyBorder="1"/>
    <xf numFmtId="167" fontId="3" fillId="2" borderId="1" xfId="0" applyNumberFormat="1" applyFont="1" applyFill="1" applyBorder="1" applyAlignment="1">
      <alignment horizontal="left" vertical="center"/>
    </xf>
    <xf numFmtId="164" fontId="14" fillId="0" borderId="0" xfId="0" applyNumberFormat="1" applyFont="1"/>
    <xf numFmtId="0" fontId="12" fillId="2" borderId="3" xfId="0" applyFont="1" applyFill="1" applyBorder="1"/>
    <xf numFmtId="164" fontId="12" fillId="0" borderId="3" xfId="0" applyNumberFormat="1" applyFont="1" applyBorder="1"/>
    <xf numFmtId="0" fontId="8" fillId="0" borderId="0" xfId="0" applyFont="1" applyAlignment="1">
      <alignment vertical="top" wrapText="1"/>
    </xf>
    <xf numFmtId="165" fontId="0" fillId="0" borderId="0" xfId="0" applyNumberFormat="1"/>
    <xf numFmtId="164" fontId="0" fillId="0" borderId="0" xfId="0" applyNumberFormat="1"/>
    <xf numFmtId="165" fontId="11" fillId="4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5" fontId="0" fillId="5" borderId="0" xfId="0" applyNumberFormat="1" applyFill="1"/>
    <xf numFmtId="0" fontId="0" fillId="5" borderId="0" xfId="0" applyFill="1"/>
    <xf numFmtId="164" fontId="0" fillId="5" borderId="0" xfId="0" applyNumberFormat="1" applyFill="1"/>
    <xf numFmtId="165" fontId="0" fillId="6" borderId="0" xfId="0" applyNumberFormat="1" applyFill="1"/>
    <xf numFmtId="0" fontId="0" fillId="6" borderId="0" xfId="0" applyFill="1"/>
    <xf numFmtId="164" fontId="0" fillId="6" borderId="0" xfId="0" applyNumberFormat="1" applyFill="1"/>
  </cellXfs>
  <cellStyles count="1">
    <cellStyle name="Normal" xfId="0" builtinId="0"/>
  </cellStyles>
  <dxfs count="5">
    <dxf>
      <fill>
        <patternFill patternType="solid">
          <bgColor rgb="FFFDEFE3"/>
        </patternFill>
      </fill>
    </dxf>
    <dxf>
      <fill>
        <patternFill patternType="solid">
          <bgColor rgb="FFF1F2F6"/>
        </patternFill>
      </fill>
    </dxf>
    <dxf>
      <font>
        <b/>
        <color rgb="FFB45309"/>
      </font>
    </dxf>
    <dxf>
      <font>
        <b/>
        <color rgb="FF4B33C4"/>
      </font>
    </dxf>
    <dxf>
      <font>
        <b/>
        <color rgb="FFB4530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rbalaikauzskaite.lv/?utm_source=excel&amp;utm_medium=veidne" TargetMode="External"/><Relationship Id="rId2" Type="http://schemas.openxmlformats.org/officeDocument/2006/relationships/hyperlink" Target="https://fjordhub.com/?utm_source=darbalaikauzskaite.lv&amp;utm_medium=referral&amp;utm_campaign=excel-veidne&amp;utm_content=xlsx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darbalaikauzskaite.lv/?utm_source=excel&amp;utm_medium=veidne" TargetMode="External"/><Relationship Id="rId2" Type="http://schemas.openxmlformats.org/officeDocument/2006/relationships/hyperlink" Target="https://fjordhub.com/?utm_source=darbalaikauzskaite.lv&amp;utm_medium=referral&amp;utm_campaign=excel-veidne&amp;utm_content=xlsx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arbalaikauzskaite.lv/?utm_source=excel&amp;utm_medium=veidne" TargetMode="External"/><Relationship Id="rId2" Type="http://schemas.openxmlformats.org/officeDocument/2006/relationships/hyperlink" Target="https://fjordhub.com/?utm_source=darbalaikauzskaite.lv&amp;utm_medium=referral&amp;utm_campaign=excel-veidne&amp;utm_content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54" customHeight="1" spans="2:3" x14ac:dyDescent="0.25">
      <c r="B5" s="3" t="s">
        <v>2</v>
      </c>
      <c r="C5" s="4" t="s">
        <v>3</v>
      </c>
    </row>
    <row r="6" ht="54" customHeight="1" spans="2:3" x14ac:dyDescent="0.25">
      <c r="B6" s="3" t="s">
        <v>4</v>
      </c>
      <c r="C6" s="4" t="s">
        <v>5</v>
      </c>
    </row>
    <row r="7" ht="54" customHeight="1" spans="2:3" x14ac:dyDescent="0.25">
      <c r="B7" s="3" t="s">
        <v>6</v>
      </c>
      <c r="C7" s="4" t="s">
        <v>7</v>
      </c>
    </row>
    <row r="8" ht="54" customHeight="1" spans="2:3" x14ac:dyDescent="0.25">
      <c r="B8" s="3" t="s">
        <v>8</v>
      </c>
      <c r="C8" s="4" t="s">
        <v>9</v>
      </c>
    </row>
    <row r="9" ht="54" customHeight="1" spans="2:3" x14ac:dyDescent="0.25">
      <c r="B9" s="3" t="s">
        <v>10</v>
      </c>
      <c r="C9" s="4" t="s">
        <v>11</v>
      </c>
    </row>
    <row r="10" ht="38" customHeight="1" spans="2:3" x14ac:dyDescent="0.25">
      <c r="B10" s="3" t="s">
        <v>12</v>
      </c>
      <c r="C10" s="4" t="s">
        <v>13</v>
      </c>
    </row>
    <row r="11" ht="38" customHeight="1" spans="2:3" x14ac:dyDescent="0.25">
      <c r="B11" s="3" t="s">
        <v>14</v>
      </c>
      <c r="C11" s="4" t="s">
        <v>15</v>
      </c>
    </row>
    <row r="12" ht="22" customHeight="1" spans="2:3" x14ac:dyDescent="0.25">
      <c r="B12" s="3" t="s">
        <v>16</v>
      </c>
      <c r="C12" s="4" t="s">
        <v>17</v>
      </c>
    </row>
    <row r="14" spans="2:3" x14ac:dyDescent="0.25">
      <c r="B14" s="5" t="s">
        <v>18</v>
      </c>
      <c r="C14" s="5"/>
    </row>
    <row r="16" spans="2:3" x14ac:dyDescent="0.25">
      <c r="B16" s="6" t="s">
        <v>19</v>
      </c>
      <c r="C16" s="7" t="s">
        <v>20</v>
      </c>
    </row>
  </sheetData>
  <mergeCells count="1">
    <mergeCell ref="B14:C14"/>
  </mergeCells>
  <hyperlinks>
    <hyperlink ref="B3" r:id="rId1"/>
    <hyperlink ref="C1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7"/>
  <sheetViews>
    <sheetView workbookViewId="0">
      <pane xSplit="2" ySplit="7" topLeftCell="C8" activePane="bottomRight" state="frozen"/>
      <selection pane="bottomRight" activeCell="A8" sqref="A8"/>
    </sheetView>
  </sheetViews>
  <sheetFormatPr defaultRowHeight="15" outlineLevelRow="0" outlineLevelCol="0" x14ac:dyDescent="55"/>
  <cols>
    <col min="1" max="1" width="22" customWidth="1"/>
    <col min="2" max="2" width="12" customWidth="1"/>
    <col min="3" max="4" width="10" customWidth="1"/>
    <col min="5" max="5" width="12" customWidth="1"/>
    <col min="6" max="6" width="13" customWidth="1"/>
    <col min="7" max="8" width="11" customWidth="1"/>
    <col min="9" max="9" width="10" customWidth="1"/>
    <col min="10" max="11" width="12" customWidth="1"/>
    <col min="12" max="12" width="28" customWidth="1"/>
  </cols>
  <sheetData>
    <row r="1" ht="26" customHeight="1" spans="1:1" x14ac:dyDescent="0.25">
      <c r="A1" s="8" t="s">
        <v>0</v>
      </c>
    </row>
    <row r="2" spans="1:8" x14ac:dyDescent="0.25">
      <c r="A2" s="9" t="s">
        <v>1</v>
      </c>
      <c r="H2" s="10" t="s">
        <v>20</v>
      </c>
    </row>
    <row r="4" spans="1:8" x14ac:dyDescent="0.25">
      <c r="A4" s="11" t="s">
        <v>21</v>
      </c>
      <c r="B4" s="12" t="s">
        <v>22</v>
      </c>
      <c r="C4" s="12"/>
      <c r="D4" s="12"/>
      <c r="F4" s="13" t="s">
        <v>23</v>
      </c>
      <c r="G4" s="11" t="s">
        <v>22</v>
      </c>
      <c r="H4" s="14">
        <v>8</v>
      </c>
    </row>
    <row r="5" spans="1:1" x14ac:dyDescent="0.25">
      <c r="A5" s="11" t="s">
        <v>24</v>
      </c>
    </row>
    <row r="6" ht="22" customHeight="1" spans="1:11" x14ac:dyDescent="0.25">
      <c r="A6" s="15" t="s">
        <v>25</v>
      </c>
      <c r="B6" s="15"/>
      <c r="C6" s="15"/>
      <c r="D6" s="15"/>
      <c r="E6" s="15"/>
      <c r="F6" s="15">
        <f>SUM(F8:F407)</f>
      </c>
      <c r="G6" s="15">
        <f>SUM(G8:G407)</f>
      </c>
      <c r="H6" s="15"/>
      <c r="I6" s="15"/>
      <c r="J6" s="15">
        <f>SUM(J8:J407)</f>
      </c>
      <c r="K6" s="15">
        <f>SUM(K8:K407)</f>
      </c>
    </row>
    <row r="7" ht="34" customHeight="1" spans="1:12" x14ac:dyDescent="0.25">
      <c r="A7" s="16" t="s">
        <v>26</v>
      </c>
      <c r="B7" s="16" t="s">
        <v>27</v>
      </c>
      <c r="C7" s="16" t="s">
        <v>28</v>
      </c>
      <c r="D7" s="16" t="s">
        <v>29</v>
      </c>
      <c r="E7" s="16" t="s">
        <v>30</v>
      </c>
      <c r="F7" s="16" t="s">
        <v>31</v>
      </c>
      <c r="G7" s="16" t="s">
        <v>6</v>
      </c>
      <c r="H7" s="16" t="s">
        <v>23</v>
      </c>
      <c r="I7" s="16" t="s">
        <v>32</v>
      </c>
      <c r="J7" s="16" t="s">
        <v>10</v>
      </c>
      <c r="K7" s="16" t="s">
        <v>33</v>
      </c>
      <c r="L7" s="16" t="s">
        <v>34</v>
      </c>
    </row>
    <row r="8" spans="1:12" x14ac:dyDescent="0.25">
      <c r="A8" s="17" t="s">
        <v>35</v>
      </c>
      <c r="B8" s="18">
        <v>46296</v>
      </c>
      <c r="C8" s="19">
        <v>0.3333333333333333</v>
      </c>
      <c r="D8" s="19">
        <v>0.7083333333333334</v>
      </c>
      <c r="E8" s="17">
        <v>60</v>
      </c>
      <c r="F8" s="20">
        <f>IF(OR(C8="",D8=""),"",ROUND(MAX(0,IF(MOD(D8-C8,1)=0,1,MOD(D8-C8,1))*24-N(E8)/60),2))</f>
      </c>
      <c r="G8" s="20">
        <f>IF(F8="","",ROUND(MAX(0,(IF(MOD(D8-C8,1)=0,1,MOD(D8-C8,1))-(MAX(0,MIN((C8+IF(MOD(D8-C8,1)=0,1,MOD(D8-C8,1))),22/24)-MAX(C8,6/24))+MAX(0,MIN((C8+IF(MOD(D8-C8,1)=0,1,MOD(D8-C8,1))),46/24)-MAX(C8,30/24))))*24*F8/(IF(MOD(D8-C8,1)=0,1,MOD(D8-C8,1))*24)),2))</f>
      </c>
      <c r="H8" s="20">
        <f>IF(B8="","",IFERROR(VLOOKUP(B8,'Kalendārs'!$A$2:$F$734,6,FALSE),IF(WEEKDAY(B8,2)&gt;5,0,$H$4)))</f>
      </c>
      <c r="I8" s="21">
        <f>IF(B8="","",IF(IFERROR(VLOOKUP(B8,'Kalendārs'!$A$2:$D$734,4,FALSE),"")="Svētku diena","Jā",""))</f>
      </c>
      <c r="J8" s="20">
        <f>IF(OR(F8="",H8=""),"",IF(I8="Jā",0,MAX(0,F8-H8)))</f>
      </c>
      <c r="K8" s="20">
        <f>IF(F8="","",IF(I8="Jā",F8,0))</f>
      </c>
      <c r="L8" s="17"/>
    </row>
    <row r="9" spans="1:12" x14ac:dyDescent="0.25">
      <c r="A9" s="17" t="s">
        <v>35</v>
      </c>
      <c r="B9" s="18">
        <v>46297</v>
      </c>
      <c r="C9" s="19">
        <v>0.3333333333333333</v>
      </c>
      <c r="D9" s="19">
        <v>0.8125</v>
      </c>
      <c r="E9" s="17">
        <v>30</v>
      </c>
      <c r="F9" s="20">
        <f>IF(OR(C9="",D9=""),"",ROUND(MAX(0,IF(MOD(D9-C9,1)=0,1,MOD(D9-C9,1))*24-N(E9)/60),2))</f>
      </c>
      <c r="G9" s="20">
        <f>IF(F9="","",ROUND(MAX(0,(IF(MOD(D9-C9,1)=0,1,MOD(D9-C9,1))-(MAX(0,MIN((C9+IF(MOD(D9-C9,1)=0,1,MOD(D9-C9,1))),22/24)-MAX(C9,6/24))+MAX(0,MIN((C9+IF(MOD(D9-C9,1)=0,1,MOD(D9-C9,1))),46/24)-MAX(C9,30/24))))*24*F9/(IF(MOD(D9-C9,1)=0,1,MOD(D9-C9,1))*24)),2))</f>
      </c>
      <c r="H9" s="20">
        <f>IF(B9="","",IFERROR(VLOOKUP(B9,'Kalendārs'!$A$2:$F$734,6,FALSE),IF(WEEKDAY(B9,2)&gt;5,0,$H$4)))</f>
      </c>
      <c r="I9" s="21">
        <f>IF(B9="","",IF(IFERROR(VLOOKUP(B9,'Kalendārs'!$A$2:$D$734,4,FALSE),"")="Svētku diena","Jā",""))</f>
      </c>
      <c r="J9" s="20">
        <f>IF(OR(F9="",H9=""),"",IF(I9="Jā",0,MAX(0,F9-H9)))</f>
      </c>
      <c r="K9" s="20">
        <f>IF(F9="","",IF(I9="Jā",F9,0))</f>
      </c>
      <c r="L9" s="17"/>
    </row>
    <row r="10" spans="1:12" x14ac:dyDescent="0.25">
      <c r="A10" s="17" t="s">
        <v>35</v>
      </c>
      <c r="B10" s="18">
        <v>46300</v>
      </c>
      <c r="C10" s="19">
        <v>0.3333333333333333</v>
      </c>
      <c r="D10" s="19">
        <v>0.7083333333333334</v>
      </c>
      <c r="E10" s="17">
        <v>60</v>
      </c>
      <c r="F10" s="20">
        <f>IF(OR(C10="",D10=""),"",ROUND(MAX(0,IF(MOD(D10-C10,1)=0,1,MOD(D10-C10,1))*24-N(E10)/60),2))</f>
      </c>
      <c r="G10" s="20">
        <f>IF(F10="","",ROUND(MAX(0,(IF(MOD(D10-C10,1)=0,1,MOD(D10-C10,1))-(MAX(0,MIN((C10+IF(MOD(D10-C10,1)=0,1,MOD(D10-C10,1))),22/24)-MAX(C10,6/24))+MAX(0,MIN((C10+IF(MOD(D10-C10,1)=0,1,MOD(D10-C10,1))),46/24)-MAX(C10,30/24))))*24*F10/(IF(MOD(D10-C10,1)=0,1,MOD(D10-C10,1))*24)),2))</f>
      </c>
      <c r="H10" s="20">
        <f>IF(B10="","",IFERROR(VLOOKUP(B10,'Kalendārs'!$A$2:$F$734,6,FALSE),IF(WEEKDAY(B10,2)&gt;5,0,$H$4)))</f>
      </c>
      <c r="I10" s="21">
        <f>IF(B10="","",IF(IFERROR(VLOOKUP(B10,'Kalendārs'!$A$2:$D$734,4,FALSE),"")="Svētku diena","Jā",""))</f>
      </c>
      <c r="J10" s="20">
        <f>IF(OR(F10="",H10=""),"",IF(I10="Jā",0,MAX(0,F10-H10)))</f>
      </c>
      <c r="K10" s="20">
        <f>IF(F10="","",IF(I10="Jā",F10,0))</f>
      </c>
      <c r="L10" s="17"/>
    </row>
    <row r="11" spans="1:12" x14ac:dyDescent="0.25">
      <c r="A11" s="17" t="s">
        <v>36</v>
      </c>
      <c r="B11" s="18">
        <v>46296</v>
      </c>
      <c r="C11" s="19">
        <v>0.8333333333333334</v>
      </c>
      <c r="D11" s="19">
        <v>0.3333333333333333</v>
      </c>
      <c r="E11" s="17">
        <v>30</v>
      </c>
      <c r="F11" s="20">
        <f>IF(OR(C11="",D11=""),"",ROUND(MAX(0,IF(MOD(D11-C11,1)=0,1,MOD(D11-C11,1))*24-N(E11)/60),2))</f>
      </c>
      <c r="G11" s="20">
        <f>IF(F11="","",ROUND(MAX(0,(IF(MOD(D11-C11,1)=0,1,MOD(D11-C11,1))-(MAX(0,MIN((C11+IF(MOD(D11-C11,1)=0,1,MOD(D11-C11,1))),22/24)-MAX(C11,6/24))+MAX(0,MIN((C11+IF(MOD(D11-C11,1)=0,1,MOD(D11-C11,1))),46/24)-MAX(C11,30/24))))*24*F11/(IF(MOD(D11-C11,1)=0,1,MOD(D11-C11,1))*24)),2))</f>
      </c>
      <c r="H11" s="20">
        <f>IF(B11="","",IFERROR(VLOOKUP(B11,'Kalendārs'!$A$2:$F$734,6,FALSE),IF(WEEKDAY(B11,2)&gt;5,0,$H$4)))</f>
      </c>
      <c r="I11" s="21">
        <f>IF(B11="","",IF(IFERROR(VLOOKUP(B11,'Kalendārs'!$A$2:$D$734,4,FALSE),"")="Svētku diena","Jā",""))</f>
      </c>
      <c r="J11" s="20">
        <f>IF(OR(F11="",H11=""),"",IF(I11="Jā",0,MAX(0,F11-H11)))</f>
      </c>
      <c r="K11" s="20">
        <f>IF(F11="","",IF(I11="Jā",F11,0))</f>
      </c>
      <c r="L11" s="17" t="s">
        <v>37</v>
      </c>
    </row>
    <row r="12" spans="1:12" x14ac:dyDescent="0.25">
      <c r="A12" s="17" t="s">
        <v>36</v>
      </c>
      <c r="B12" s="18">
        <v>46298</v>
      </c>
      <c r="C12" s="19">
        <v>0.8333333333333334</v>
      </c>
      <c r="D12" s="19">
        <v>0.3333333333333333</v>
      </c>
      <c r="E12" s="17">
        <v>30</v>
      </c>
      <c r="F12" s="20">
        <f>IF(OR(C12="",D12=""),"",ROUND(MAX(0,IF(MOD(D12-C12,1)=0,1,MOD(D12-C12,1))*24-N(E12)/60),2))</f>
      </c>
      <c r="G12" s="20">
        <f>IF(F12="","",ROUND(MAX(0,(IF(MOD(D12-C12,1)=0,1,MOD(D12-C12,1))-(MAX(0,MIN((C12+IF(MOD(D12-C12,1)=0,1,MOD(D12-C12,1))),22/24)-MAX(C12,6/24))+MAX(0,MIN((C12+IF(MOD(D12-C12,1)=0,1,MOD(D12-C12,1))),46/24)-MAX(C12,30/24))))*24*F12/(IF(MOD(D12-C12,1)=0,1,MOD(D12-C12,1))*24)),2))</f>
      </c>
      <c r="H12" s="20">
        <f>IF(B12="","",IFERROR(VLOOKUP(B12,'Kalendārs'!$A$2:$F$734,6,FALSE),IF(WEEKDAY(B12,2)&gt;5,0,$H$4)))</f>
      </c>
      <c r="I12" s="21">
        <f>IF(B12="","",IF(IFERROR(VLOOKUP(B12,'Kalendārs'!$A$2:$D$734,4,FALSE),"")="Svētku diena","Jā",""))</f>
      </c>
      <c r="J12" s="20">
        <f>IF(OR(F12="",H12=""),"",IF(I12="Jā",0,MAX(0,F12-H12)))</f>
      </c>
      <c r="K12" s="20">
        <f>IF(F12="","",IF(I12="Jā",F12,0))</f>
      </c>
      <c r="L12" s="17" t="s">
        <v>38</v>
      </c>
    </row>
    <row r="13" spans="1:12" x14ac:dyDescent="0.25">
      <c r="A13" s="17" t="s">
        <v>36</v>
      </c>
      <c r="B13" s="18">
        <v>46300</v>
      </c>
      <c r="C13" s="19">
        <v>0.3333333333333333</v>
      </c>
      <c r="D13" s="19">
        <v>0.8333333333333334</v>
      </c>
      <c r="E13" s="17">
        <v>30</v>
      </c>
      <c r="F13" s="20">
        <f>IF(OR(C13="",D13=""),"",ROUND(MAX(0,IF(MOD(D13-C13,1)=0,1,MOD(D13-C13,1))*24-N(E13)/60),2))</f>
      </c>
      <c r="G13" s="20">
        <f>IF(F13="","",ROUND(MAX(0,(IF(MOD(D13-C13,1)=0,1,MOD(D13-C13,1))-(MAX(0,MIN((C13+IF(MOD(D13-C13,1)=0,1,MOD(D13-C13,1))),22/24)-MAX(C13,6/24))+MAX(0,MIN((C13+IF(MOD(D13-C13,1)=0,1,MOD(D13-C13,1))),46/24)-MAX(C13,30/24))))*24*F13/(IF(MOD(D13-C13,1)=0,1,MOD(D13-C13,1))*24)),2))</f>
      </c>
      <c r="H13" s="20">
        <f>IF(B13="","",IFERROR(VLOOKUP(B13,'Kalendārs'!$A$2:$F$734,6,FALSE),IF(WEEKDAY(B13,2)&gt;5,0,$H$4)))</f>
      </c>
      <c r="I13" s="21">
        <f>IF(B13="","",IF(IFERROR(VLOOKUP(B13,'Kalendārs'!$A$2:$D$734,4,FALSE),"")="Svētku diena","Jā",""))</f>
      </c>
      <c r="J13" s="20">
        <f>IF(OR(F13="",H13=""),"",IF(I13="Jā",0,MAX(0,F13-H13)))</f>
      </c>
      <c r="K13" s="20">
        <f>IF(F13="","",IF(I13="Jā",F13,0))</f>
      </c>
      <c r="L13" s="17"/>
    </row>
    <row r="14" spans="1:12" x14ac:dyDescent="0.25">
      <c r="A14" s="17"/>
      <c r="B14" s="18"/>
      <c r="C14" s="19"/>
      <c r="D14" s="19"/>
      <c r="E14" s="17"/>
      <c r="F14" s="20">
        <f>IF(OR(C14="",D14=""),"",ROUND(MAX(0,IF(MOD(D14-C14,1)=0,1,MOD(D14-C14,1))*24-N(E14)/60),2))</f>
      </c>
      <c r="G14" s="20">
        <f>IF(F14="","",ROUND(MAX(0,(IF(MOD(D14-C14,1)=0,1,MOD(D14-C14,1))-(MAX(0,MIN((C14+IF(MOD(D14-C14,1)=0,1,MOD(D14-C14,1))),22/24)-MAX(C14,6/24))+MAX(0,MIN((C14+IF(MOD(D14-C14,1)=0,1,MOD(D14-C14,1))),46/24)-MAX(C14,30/24))))*24*F14/(IF(MOD(D14-C14,1)=0,1,MOD(D14-C14,1))*24)),2))</f>
      </c>
      <c r="H14" s="20">
        <f>IF(B14="","",IFERROR(VLOOKUP(B14,'Kalendārs'!$A$2:$F$734,6,FALSE),IF(WEEKDAY(B14,2)&gt;5,0,$H$4)))</f>
      </c>
      <c r="I14" s="21">
        <f>IF(B14="","",IF(IFERROR(VLOOKUP(B14,'Kalendārs'!$A$2:$D$734,4,FALSE),"")="Svētku diena","Jā",""))</f>
      </c>
      <c r="J14" s="20">
        <f>IF(OR(F14="",H14=""),"",IF(I14="Jā",0,MAX(0,F14-H14)))</f>
      </c>
      <c r="K14" s="20">
        <f>IF(F14="","",IF(I14="Jā",F14,0))</f>
      </c>
      <c r="L14" s="17"/>
    </row>
    <row r="15" spans="1:12" x14ac:dyDescent="0.25">
      <c r="A15" s="17"/>
      <c r="B15" s="18"/>
      <c r="C15" s="19"/>
      <c r="D15" s="19"/>
      <c r="E15" s="17"/>
      <c r="F15" s="20">
        <f>IF(OR(C15="",D15=""),"",ROUND(MAX(0,IF(MOD(D15-C15,1)=0,1,MOD(D15-C15,1))*24-N(E15)/60),2))</f>
      </c>
      <c r="G15" s="20">
        <f>IF(F15="","",ROUND(MAX(0,(IF(MOD(D15-C15,1)=0,1,MOD(D15-C15,1))-(MAX(0,MIN((C15+IF(MOD(D15-C15,1)=0,1,MOD(D15-C15,1))),22/24)-MAX(C15,6/24))+MAX(0,MIN((C15+IF(MOD(D15-C15,1)=0,1,MOD(D15-C15,1))),46/24)-MAX(C15,30/24))))*24*F15/(IF(MOD(D15-C15,1)=0,1,MOD(D15-C15,1))*24)),2))</f>
      </c>
      <c r="H15" s="20">
        <f>IF(B15="","",IFERROR(VLOOKUP(B15,'Kalendārs'!$A$2:$F$734,6,FALSE),IF(WEEKDAY(B15,2)&gt;5,0,$H$4)))</f>
      </c>
      <c r="I15" s="21">
        <f>IF(B15="","",IF(IFERROR(VLOOKUP(B15,'Kalendārs'!$A$2:$D$734,4,FALSE),"")="Svētku diena","Jā",""))</f>
      </c>
      <c r="J15" s="20">
        <f>IF(OR(F15="",H15=""),"",IF(I15="Jā",0,MAX(0,F15-H15)))</f>
      </c>
      <c r="K15" s="20">
        <f>IF(F15="","",IF(I15="Jā",F15,0))</f>
      </c>
      <c r="L15" s="17"/>
    </row>
    <row r="16" spans="1:12" x14ac:dyDescent="0.25">
      <c r="A16" s="17"/>
      <c r="B16" s="18"/>
      <c r="C16" s="19"/>
      <c r="D16" s="19"/>
      <c r="E16" s="17"/>
      <c r="F16" s="20">
        <f>IF(OR(C16="",D16=""),"",ROUND(MAX(0,IF(MOD(D16-C16,1)=0,1,MOD(D16-C16,1))*24-N(E16)/60),2))</f>
      </c>
      <c r="G16" s="20">
        <f>IF(F16="","",ROUND(MAX(0,(IF(MOD(D16-C16,1)=0,1,MOD(D16-C16,1))-(MAX(0,MIN((C16+IF(MOD(D16-C16,1)=0,1,MOD(D16-C16,1))),22/24)-MAX(C16,6/24))+MAX(0,MIN((C16+IF(MOD(D16-C16,1)=0,1,MOD(D16-C16,1))),46/24)-MAX(C16,30/24))))*24*F16/(IF(MOD(D16-C16,1)=0,1,MOD(D16-C16,1))*24)),2))</f>
      </c>
      <c r="H16" s="20">
        <f>IF(B16="","",IFERROR(VLOOKUP(B16,'Kalendārs'!$A$2:$F$734,6,FALSE),IF(WEEKDAY(B16,2)&gt;5,0,$H$4)))</f>
      </c>
      <c r="I16" s="21">
        <f>IF(B16="","",IF(IFERROR(VLOOKUP(B16,'Kalendārs'!$A$2:$D$734,4,FALSE),"")="Svētku diena","Jā",""))</f>
      </c>
      <c r="J16" s="20">
        <f>IF(OR(F16="",H16=""),"",IF(I16="Jā",0,MAX(0,F16-H16)))</f>
      </c>
      <c r="K16" s="20">
        <f>IF(F16="","",IF(I16="Jā",F16,0))</f>
      </c>
      <c r="L16" s="17"/>
    </row>
    <row r="17" spans="1:12" x14ac:dyDescent="0.25">
      <c r="A17" s="17"/>
      <c r="B17" s="18"/>
      <c r="C17" s="19"/>
      <c r="D17" s="19"/>
      <c r="E17" s="17"/>
      <c r="F17" s="20">
        <f>IF(OR(C17="",D17=""),"",ROUND(MAX(0,IF(MOD(D17-C17,1)=0,1,MOD(D17-C17,1))*24-N(E17)/60),2))</f>
      </c>
      <c r="G17" s="20">
        <f>IF(F17="","",ROUND(MAX(0,(IF(MOD(D17-C17,1)=0,1,MOD(D17-C17,1))-(MAX(0,MIN((C17+IF(MOD(D17-C17,1)=0,1,MOD(D17-C17,1))),22/24)-MAX(C17,6/24))+MAX(0,MIN((C17+IF(MOD(D17-C17,1)=0,1,MOD(D17-C17,1))),46/24)-MAX(C17,30/24))))*24*F17/(IF(MOD(D17-C17,1)=0,1,MOD(D17-C17,1))*24)),2))</f>
      </c>
      <c r="H17" s="20">
        <f>IF(B17="","",IFERROR(VLOOKUP(B17,'Kalendārs'!$A$2:$F$734,6,FALSE),IF(WEEKDAY(B17,2)&gt;5,0,$H$4)))</f>
      </c>
      <c r="I17" s="21">
        <f>IF(B17="","",IF(IFERROR(VLOOKUP(B17,'Kalendārs'!$A$2:$D$734,4,FALSE),"")="Svētku diena","Jā",""))</f>
      </c>
      <c r="J17" s="20">
        <f>IF(OR(F17="",H17=""),"",IF(I17="Jā",0,MAX(0,F17-H17)))</f>
      </c>
      <c r="K17" s="20">
        <f>IF(F17="","",IF(I17="Jā",F17,0))</f>
      </c>
      <c r="L17" s="17"/>
    </row>
    <row r="18" spans="1:12" x14ac:dyDescent="0.25">
      <c r="A18" s="17"/>
      <c r="B18" s="18"/>
      <c r="C18" s="19"/>
      <c r="D18" s="19"/>
      <c r="E18" s="17"/>
      <c r="F18" s="20">
        <f>IF(OR(C18="",D18=""),"",ROUND(MAX(0,IF(MOD(D18-C18,1)=0,1,MOD(D18-C18,1))*24-N(E18)/60),2))</f>
      </c>
      <c r="G18" s="20">
        <f>IF(F18="","",ROUND(MAX(0,(IF(MOD(D18-C18,1)=0,1,MOD(D18-C18,1))-(MAX(0,MIN((C18+IF(MOD(D18-C18,1)=0,1,MOD(D18-C18,1))),22/24)-MAX(C18,6/24))+MAX(0,MIN((C18+IF(MOD(D18-C18,1)=0,1,MOD(D18-C18,1))),46/24)-MAX(C18,30/24))))*24*F18/(IF(MOD(D18-C18,1)=0,1,MOD(D18-C18,1))*24)),2))</f>
      </c>
      <c r="H18" s="20">
        <f>IF(B18="","",IFERROR(VLOOKUP(B18,'Kalendārs'!$A$2:$F$734,6,FALSE),IF(WEEKDAY(B18,2)&gt;5,0,$H$4)))</f>
      </c>
      <c r="I18" s="21">
        <f>IF(B18="","",IF(IFERROR(VLOOKUP(B18,'Kalendārs'!$A$2:$D$734,4,FALSE),"")="Svētku diena","Jā",""))</f>
      </c>
      <c r="J18" s="20">
        <f>IF(OR(F18="",H18=""),"",IF(I18="Jā",0,MAX(0,F18-H18)))</f>
      </c>
      <c r="K18" s="20">
        <f>IF(F18="","",IF(I18="Jā",F18,0))</f>
      </c>
      <c r="L18" s="17"/>
    </row>
    <row r="19" spans="1:12" x14ac:dyDescent="0.25">
      <c r="A19" s="17"/>
      <c r="B19" s="18"/>
      <c r="C19" s="19"/>
      <c r="D19" s="19"/>
      <c r="E19" s="17"/>
      <c r="F19" s="20">
        <f>IF(OR(C19="",D19=""),"",ROUND(MAX(0,IF(MOD(D19-C19,1)=0,1,MOD(D19-C19,1))*24-N(E19)/60),2))</f>
      </c>
      <c r="G19" s="20">
        <f>IF(F19="","",ROUND(MAX(0,(IF(MOD(D19-C19,1)=0,1,MOD(D19-C19,1))-(MAX(0,MIN((C19+IF(MOD(D19-C19,1)=0,1,MOD(D19-C19,1))),22/24)-MAX(C19,6/24))+MAX(0,MIN((C19+IF(MOD(D19-C19,1)=0,1,MOD(D19-C19,1))),46/24)-MAX(C19,30/24))))*24*F19/(IF(MOD(D19-C19,1)=0,1,MOD(D19-C19,1))*24)),2))</f>
      </c>
      <c r="H19" s="20">
        <f>IF(B19="","",IFERROR(VLOOKUP(B19,'Kalendārs'!$A$2:$F$734,6,FALSE),IF(WEEKDAY(B19,2)&gt;5,0,$H$4)))</f>
      </c>
      <c r="I19" s="21">
        <f>IF(B19="","",IF(IFERROR(VLOOKUP(B19,'Kalendārs'!$A$2:$D$734,4,FALSE),"")="Svētku diena","Jā",""))</f>
      </c>
      <c r="J19" s="20">
        <f>IF(OR(F19="",H19=""),"",IF(I19="Jā",0,MAX(0,F19-H19)))</f>
      </c>
      <c r="K19" s="20">
        <f>IF(F19="","",IF(I19="Jā",F19,0))</f>
      </c>
      <c r="L19" s="17"/>
    </row>
    <row r="20" spans="1:12" x14ac:dyDescent="0.25">
      <c r="A20" s="17"/>
      <c r="B20" s="18"/>
      <c r="C20" s="19"/>
      <c r="D20" s="19"/>
      <c r="E20" s="17"/>
      <c r="F20" s="20">
        <f>IF(OR(C20="",D20=""),"",ROUND(MAX(0,IF(MOD(D20-C20,1)=0,1,MOD(D20-C20,1))*24-N(E20)/60),2))</f>
      </c>
      <c r="G20" s="20">
        <f>IF(F20="","",ROUND(MAX(0,(IF(MOD(D20-C20,1)=0,1,MOD(D20-C20,1))-(MAX(0,MIN((C20+IF(MOD(D20-C20,1)=0,1,MOD(D20-C20,1))),22/24)-MAX(C20,6/24))+MAX(0,MIN((C20+IF(MOD(D20-C20,1)=0,1,MOD(D20-C20,1))),46/24)-MAX(C20,30/24))))*24*F20/(IF(MOD(D20-C20,1)=0,1,MOD(D20-C20,1))*24)),2))</f>
      </c>
      <c r="H20" s="20">
        <f>IF(B20="","",IFERROR(VLOOKUP(B20,'Kalendārs'!$A$2:$F$734,6,FALSE),IF(WEEKDAY(B20,2)&gt;5,0,$H$4)))</f>
      </c>
      <c r="I20" s="21">
        <f>IF(B20="","",IF(IFERROR(VLOOKUP(B20,'Kalendārs'!$A$2:$D$734,4,FALSE),"")="Svētku diena","Jā",""))</f>
      </c>
      <c r="J20" s="20">
        <f>IF(OR(F20="",H20=""),"",IF(I20="Jā",0,MAX(0,F20-H20)))</f>
      </c>
      <c r="K20" s="20">
        <f>IF(F20="","",IF(I20="Jā",F20,0))</f>
      </c>
      <c r="L20" s="17"/>
    </row>
    <row r="21" spans="1:12" x14ac:dyDescent="0.25">
      <c r="A21" s="17"/>
      <c r="B21" s="18"/>
      <c r="C21" s="19"/>
      <c r="D21" s="19"/>
      <c r="E21" s="17"/>
      <c r="F21" s="20">
        <f>IF(OR(C21="",D21=""),"",ROUND(MAX(0,IF(MOD(D21-C21,1)=0,1,MOD(D21-C21,1))*24-N(E21)/60),2))</f>
      </c>
      <c r="G21" s="20">
        <f>IF(F21="","",ROUND(MAX(0,(IF(MOD(D21-C21,1)=0,1,MOD(D21-C21,1))-(MAX(0,MIN((C21+IF(MOD(D21-C21,1)=0,1,MOD(D21-C21,1))),22/24)-MAX(C21,6/24))+MAX(0,MIN((C21+IF(MOD(D21-C21,1)=0,1,MOD(D21-C21,1))),46/24)-MAX(C21,30/24))))*24*F21/(IF(MOD(D21-C21,1)=0,1,MOD(D21-C21,1))*24)),2))</f>
      </c>
      <c r="H21" s="20">
        <f>IF(B21="","",IFERROR(VLOOKUP(B21,'Kalendārs'!$A$2:$F$734,6,FALSE),IF(WEEKDAY(B21,2)&gt;5,0,$H$4)))</f>
      </c>
      <c r="I21" s="21">
        <f>IF(B21="","",IF(IFERROR(VLOOKUP(B21,'Kalendārs'!$A$2:$D$734,4,FALSE),"")="Svētku diena","Jā",""))</f>
      </c>
      <c r="J21" s="20">
        <f>IF(OR(F21="",H21=""),"",IF(I21="Jā",0,MAX(0,F21-H21)))</f>
      </c>
      <c r="K21" s="20">
        <f>IF(F21="","",IF(I21="Jā",F21,0))</f>
      </c>
      <c r="L21" s="17"/>
    </row>
    <row r="22" spans="1:12" x14ac:dyDescent="0.25">
      <c r="A22" s="17"/>
      <c r="B22" s="18"/>
      <c r="C22" s="19"/>
      <c r="D22" s="19"/>
      <c r="E22" s="17"/>
      <c r="F22" s="20">
        <f>IF(OR(C22="",D22=""),"",ROUND(MAX(0,IF(MOD(D22-C22,1)=0,1,MOD(D22-C22,1))*24-N(E22)/60),2))</f>
      </c>
      <c r="G22" s="20">
        <f>IF(F22="","",ROUND(MAX(0,(IF(MOD(D22-C22,1)=0,1,MOD(D22-C22,1))-(MAX(0,MIN((C22+IF(MOD(D22-C22,1)=0,1,MOD(D22-C22,1))),22/24)-MAX(C22,6/24))+MAX(0,MIN((C22+IF(MOD(D22-C22,1)=0,1,MOD(D22-C22,1))),46/24)-MAX(C22,30/24))))*24*F22/(IF(MOD(D22-C22,1)=0,1,MOD(D22-C22,1))*24)),2))</f>
      </c>
      <c r="H22" s="20">
        <f>IF(B22="","",IFERROR(VLOOKUP(B22,'Kalendārs'!$A$2:$F$734,6,FALSE),IF(WEEKDAY(B22,2)&gt;5,0,$H$4)))</f>
      </c>
      <c r="I22" s="21">
        <f>IF(B22="","",IF(IFERROR(VLOOKUP(B22,'Kalendārs'!$A$2:$D$734,4,FALSE),"")="Svētku diena","Jā",""))</f>
      </c>
      <c r="J22" s="20">
        <f>IF(OR(F22="",H22=""),"",IF(I22="Jā",0,MAX(0,F22-H22)))</f>
      </c>
      <c r="K22" s="20">
        <f>IF(F22="","",IF(I22="Jā",F22,0))</f>
      </c>
      <c r="L22" s="17"/>
    </row>
    <row r="23" spans="1:12" x14ac:dyDescent="0.25">
      <c r="A23" s="17"/>
      <c r="B23" s="18"/>
      <c r="C23" s="19"/>
      <c r="D23" s="19"/>
      <c r="E23" s="17"/>
      <c r="F23" s="20">
        <f>IF(OR(C23="",D23=""),"",ROUND(MAX(0,IF(MOD(D23-C23,1)=0,1,MOD(D23-C23,1))*24-N(E23)/60),2))</f>
      </c>
      <c r="G23" s="20">
        <f>IF(F23="","",ROUND(MAX(0,(IF(MOD(D23-C23,1)=0,1,MOD(D23-C23,1))-(MAX(0,MIN((C23+IF(MOD(D23-C23,1)=0,1,MOD(D23-C23,1))),22/24)-MAX(C23,6/24))+MAX(0,MIN((C23+IF(MOD(D23-C23,1)=0,1,MOD(D23-C23,1))),46/24)-MAX(C23,30/24))))*24*F23/(IF(MOD(D23-C23,1)=0,1,MOD(D23-C23,1))*24)),2))</f>
      </c>
      <c r="H23" s="20">
        <f>IF(B23="","",IFERROR(VLOOKUP(B23,'Kalendārs'!$A$2:$F$734,6,FALSE),IF(WEEKDAY(B23,2)&gt;5,0,$H$4)))</f>
      </c>
      <c r="I23" s="21">
        <f>IF(B23="","",IF(IFERROR(VLOOKUP(B23,'Kalendārs'!$A$2:$D$734,4,FALSE),"")="Svētku diena","Jā",""))</f>
      </c>
      <c r="J23" s="20">
        <f>IF(OR(F23="",H23=""),"",IF(I23="Jā",0,MAX(0,F23-H23)))</f>
      </c>
      <c r="K23" s="20">
        <f>IF(F23="","",IF(I23="Jā",F23,0))</f>
      </c>
      <c r="L23" s="17"/>
    </row>
    <row r="24" spans="1:12" x14ac:dyDescent="0.25">
      <c r="A24" s="17"/>
      <c r="B24" s="18"/>
      <c r="C24" s="19"/>
      <c r="D24" s="19"/>
      <c r="E24" s="17"/>
      <c r="F24" s="20">
        <f>IF(OR(C24="",D24=""),"",ROUND(MAX(0,IF(MOD(D24-C24,1)=0,1,MOD(D24-C24,1))*24-N(E24)/60),2))</f>
      </c>
      <c r="G24" s="20">
        <f>IF(F24="","",ROUND(MAX(0,(IF(MOD(D24-C24,1)=0,1,MOD(D24-C24,1))-(MAX(0,MIN((C24+IF(MOD(D24-C24,1)=0,1,MOD(D24-C24,1))),22/24)-MAX(C24,6/24))+MAX(0,MIN((C24+IF(MOD(D24-C24,1)=0,1,MOD(D24-C24,1))),46/24)-MAX(C24,30/24))))*24*F24/(IF(MOD(D24-C24,1)=0,1,MOD(D24-C24,1))*24)),2))</f>
      </c>
      <c r="H24" s="20">
        <f>IF(B24="","",IFERROR(VLOOKUP(B24,'Kalendārs'!$A$2:$F$734,6,FALSE),IF(WEEKDAY(B24,2)&gt;5,0,$H$4)))</f>
      </c>
      <c r="I24" s="21">
        <f>IF(B24="","",IF(IFERROR(VLOOKUP(B24,'Kalendārs'!$A$2:$D$734,4,FALSE),"")="Svētku diena","Jā",""))</f>
      </c>
      <c r="J24" s="20">
        <f>IF(OR(F24="",H24=""),"",IF(I24="Jā",0,MAX(0,F24-H24)))</f>
      </c>
      <c r="K24" s="20">
        <f>IF(F24="","",IF(I24="Jā",F24,0))</f>
      </c>
      <c r="L24" s="17"/>
    </row>
    <row r="25" spans="1:12" x14ac:dyDescent="0.25">
      <c r="A25" s="17"/>
      <c r="B25" s="18"/>
      <c r="C25" s="19"/>
      <c r="D25" s="19"/>
      <c r="E25" s="17"/>
      <c r="F25" s="20">
        <f>IF(OR(C25="",D25=""),"",ROUND(MAX(0,IF(MOD(D25-C25,1)=0,1,MOD(D25-C25,1))*24-N(E25)/60),2))</f>
      </c>
      <c r="G25" s="20">
        <f>IF(F25="","",ROUND(MAX(0,(IF(MOD(D25-C25,1)=0,1,MOD(D25-C25,1))-(MAX(0,MIN((C25+IF(MOD(D25-C25,1)=0,1,MOD(D25-C25,1))),22/24)-MAX(C25,6/24))+MAX(0,MIN((C25+IF(MOD(D25-C25,1)=0,1,MOD(D25-C25,1))),46/24)-MAX(C25,30/24))))*24*F25/(IF(MOD(D25-C25,1)=0,1,MOD(D25-C25,1))*24)),2))</f>
      </c>
      <c r="H25" s="20">
        <f>IF(B25="","",IFERROR(VLOOKUP(B25,'Kalendārs'!$A$2:$F$734,6,FALSE),IF(WEEKDAY(B25,2)&gt;5,0,$H$4)))</f>
      </c>
      <c r="I25" s="21">
        <f>IF(B25="","",IF(IFERROR(VLOOKUP(B25,'Kalendārs'!$A$2:$D$734,4,FALSE),"")="Svētku diena","Jā",""))</f>
      </c>
      <c r="J25" s="20">
        <f>IF(OR(F25="",H25=""),"",IF(I25="Jā",0,MAX(0,F25-H25)))</f>
      </c>
      <c r="K25" s="20">
        <f>IF(F25="","",IF(I25="Jā",F25,0))</f>
      </c>
      <c r="L25" s="17"/>
    </row>
    <row r="26" spans="1:12" x14ac:dyDescent="0.25">
      <c r="A26" s="17"/>
      <c r="B26" s="18"/>
      <c r="C26" s="19"/>
      <c r="D26" s="19"/>
      <c r="E26" s="17"/>
      <c r="F26" s="20">
        <f>IF(OR(C26="",D26=""),"",ROUND(MAX(0,IF(MOD(D26-C26,1)=0,1,MOD(D26-C26,1))*24-N(E26)/60),2))</f>
      </c>
      <c r="G26" s="20">
        <f>IF(F26="","",ROUND(MAX(0,(IF(MOD(D26-C26,1)=0,1,MOD(D26-C26,1))-(MAX(0,MIN((C26+IF(MOD(D26-C26,1)=0,1,MOD(D26-C26,1))),22/24)-MAX(C26,6/24))+MAX(0,MIN((C26+IF(MOD(D26-C26,1)=0,1,MOD(D26-C26,1))),46/24)-MAX(C26,30/24))))*24*F26/(IF(MOD(D26-C26,1)=0,1,MOD(D26-C26,1))*24)),2))</f>
      </c>
      <c r="H26" s="20">
        <f>IF(B26="","",IFERROR(VLOOKUP(B26,'Kalendārs'!$A$2:$F$734,6,FALSE),IF(WEEKDAY(B26,2)&gt;5,0,$H$4)))</f>
      </c>
      <c r="I26" s="21">
        <f>IF(B26="","",IF(IFERROR(VLOOKUP(B26,'Kalendārs'!$A$2:$D$734,4,FALSE),"")="Svētku diena","Jā",""))</f>
      </c>
      <c r="J26" s="20">
        <f>IF(OR(F26="",H26=""),"",IF(I26="Jā",0,MAX(0,F26-H26)))</f>
      </c>
      <c r="K26" s="20">
        <f>IF(F26="","",IF(I26="Jā",F26,0))</f>
      </c>
      <c r="L26" s="17"/>
    </row>
    <row r="27" spans="1:12" x14ac:dyDescent="0.25">
      <c r="A27" s="17"/>
      <c r="B27" s="18"/>
      <c r="C27" s="19"/>
      <c r="D27" s="19"/>
      <c r="E27" s="17"/>
      <c r="F27" s="20">
        <f>IF(OR(C27="",D27=""),"",ROUND(MAX(0,IF(MOD(D27-C27,1)=0,1,MOD(D27-C27,1))*24-N(E27)/60),2))</f>
      </c>
      <c r="G27" s="20">
        <f>IF(F27="","",ROUND(MAX(0,(IF(MOD(D27-C27,1)=0,1,MOD(D27-C27,1))-(MAX(0,MIN((C27+IF(MOD(D27-C27,1)=0,1,MOD(D27-C27,1))),22/24)-MAX(C27,6/24))+MAX(0,MIN((C27+IF(MOD(D27-C27,1)=0,1,MOD(D27-C27,1))),46/24)-MAX(C27,30/24))))*24*F27/(IF(MOD(D27-C27,1)=0,1,MOD(D27-C27,1))*24)),2))</f>
      </c>
      <c r="H27" s="20">
        <f>IF(B27="","",IFERROR(VLOOKUP(B27,'Kalendārs'!$A$2:$F$734,6,FALSE),IF(WEEKDAY(B27,2)&gt;5,0,$H$4)))</f>
      </c>
      <c r="I27" s="21">
        <f>IF(B27="","",IF(IFERROR(VLOOKUP(B27,'Kalendārs'!$A$2:$D$734,4,FALSE),"")="Svētku diena","Jā",""))</f>
      </c>
      <c r="J27" s="20">
        <f>IF(OR(F27="",H27=""),"",IF(I27="Jā",0,MAX(0,F27-H27)))</f>
      </c>
      <c r="K27" s="20">
        <f>IF(F27="","",IF(I27="Jā",F27,0))</f>
      </c>
      <c r="L27" s="17"/>
    </row>
    <row r="28" spans="1:12" x14ac:dyDescent="0.25">
      <c r="A28" s="17"/>
      <c r="B28" s="18"/>
      <c r="C28" s="19"/>
      <c r="D28" s="19"/>
      <c r="E28" s="17"/>
      <c r="F28" s="20">
        <f>IF(OR(C28="",D28=""),"",ROUND(MAX(0,IF(MOD(D28-C28,1)=0,1,MOD(D28-C28,1))*24-N(E28)/60),2))</f>
      </c>
      <c r="G28" s="20">
        <f>IF(F28="","",ROUND(MAX(0,(IF(MOD(D28-C28,1)=0,1,MOD(D28-C28,1))-(MAX(0,MIN((C28+IF(MOD(D28-C28,1)=0,1,MOD(D28-C28,1))),22/24)-MAX(C28,6/24))+MAX(0,MIN((C28+IF(MOD(D28-C28,1)=0,1,MOD(D28-C28,1))),46/24)-MAX(C28,30/24))))*24*F28/(IF(MOD(D28-C28,1)=0,1,MOD(D28-C28,1))*24)),2))</f>
      </c>
      <c r="H28" s="20">
        <f>IF(B28="","",IFERROR(VLOOKUP(B28,'Kalendārs'!$A$2:$F$734,6,FALSE),IF(WEEKDAY(B28,2)&gt;5,0,$H$4)))</f>
      </c>
      <c r="I28" s="21">
        <f>IF(B28="","",IF(IFERROR(VLOOKUP(B28,'Kalendārs'!$A$2:$D$734,4,FALSE),"")="Svētku diena","Jā",""))</f>
      </c>
      <c r="J28" s="20">
        <f>IF(OR(F28="",H28=""),"",IF(I28="Jā",0,MAX(0,F28-H28)))</f>
      </c>
      <c r="K28" s="20">
        <f>IF(F28="","",IF(I28="Jā",F28,0))</f>
      </c>
      <c r="L28" s="17"/>
    </row>
    <row r="29" spans="1:12" x14ac:dyDescent="0.25">
      <c r="A29" s="17"/>
      <c r="B29" s="18"/>
      <c r="C29" s="19"/>
      <c r="D29" s="19"/>
      <c r="E29" s="17"/>
      <c r="F29" s="20">
        <f>IF(OR(C29="",D29=""),"",ROUND(MAX(0,IF(MOD(D29-C29,1)=0,1,MOD(D29-C29,1))*24-N(E29)/60),2))</f>
      </c>
      <c r="G29" s="20">
        <f>IF(F29="","",ROUND(MAX(0,(IF(MOD(D29-C29,1)=0,1,MOD(D29-C29,1))-(MAX(0,MIN((C29+IF(MOD(D29-C29,1)=0,1,MOD(D29-C29,1))),22/24)-MAX(C29,6/24))+MAX(0,MIN((C29+IF(MOD(D29-C29,1)=0,1,MOD(D29-C29,1))),46/24)-MAX(C29,30/24))))*24*F29/(IF(MOD(D29-C29,1)=0,1,MOD(D29-C29,1))*24)),2))</f>
      </c>
      <c r="H29" s="20">
        <f>IF(B29="","",IFERROR(VLOOKUP(B29,'Kalendārs'!$A$2:$F$734,6,FALSE),IF(WEEKDAY(B29,2)&gt;5,0,$H$4)))</f>
      </c>
      <c r="I29" s="21">
        <f>IF(B29="","",IF(IFERROR(VLOOKUP(B29,'Kalendārs'!$A$2:$D$734,4,FALSE),"")="Svētku diena","Jā",""))</f>
      </c>
      <c r="J29" s="20">
        <f>IF(OR(F29="",H29=""),"",IF(I29="Jā",0,MAX(0,F29-H29)))</f>
      </c>
      <c r="K29" s="20">
        <f>IF(F29="","",IF(I29="Jā",F29,0))</f>
      </c>
      <c r="L29" s="17"/>
    </row>
    <row r="30" spans="1:12" x14ac:dyDescent="0.25">
      <c r="A30" s="17"/>
      <c r="B30" s="18"/>
      <c r="C30" s="19"/>
      <c r="D30" s="19"/>
      <c r="E30" s="17"/>
      <c r="F30" s="20">
        <f>IF(OR(C30="",D30=""),"",ROUND(MAX(0,IF(MOD(D30-C30,1)=0,1,MOD(D30-C30,1))*24-N(E30)/60),2))</f>
      </c>
      <c r="G30" s="20">
        <f>IF(F30="","",ROUND(MAX(0,(IF(MOD(D30-C30,1)=0,1,MOD(D30-C30,1))-(MAX(0,MIN((C30+IF(MOD(D30-C30,1)=0,1,MOD(D30-C30,1))),22/24)-MAX(C30,6/24))+MAX(0,MIN((C30+IF(MOD(D30-C30,1)=0,1,MOD(D30-C30,1))),46/24)-MAX(C30,30/24))))*24*F30/(IF(MOD(D30-C30,1)=0,1,MOD(D30-C30,1))*24)),2))</f>
      </c>
      <c r="H30" s="20">
        <f>IF(B30="","",IFERROR(VLOOKUP(B30,'Kalendārs'!$A$2:$F$734,6,FALSE),IF(WEEKDAY(B30,2)&gt;5,0,$H$4)))</f>
      </c>
      <c r="I30" s="21">
        <f>IF(B30="","",IF(IFERROR(VLOOKUP(B30,'Kalendārs'!$A$2:$D$734,4,FALSE),"")="Svētku diena","Jā",""))</f>
      </c>
      <c r="J30" s="20">
        <f>IF(OR(F30="",H30=""),"",IF(I30="Jā",0,MAX(0,F30-H30)))</f>
      </c>
      <c r="K30" s="20">
        <f>IF(F30="","",IF(I30="Jā",F30,0))</f>
      </c>
      <c r="L30" s="17"/>
    </row>
    <row r="31" spans="1:12" x14ac:dyDescent="0.25">
      <c r="A31" s="17"/>
      <c r="B31" s="18"/>
      <c r="C31" s="19"/>
      <c r="D31" s="19"/>
      <c r="E31" s="17"/>
      <c r="F31" s="20">
        <f>IF(OR(C31="",D31=""),"",ROUND(MAX(0,IF(MOD(D31-C31,1)=0,1,MOD(D31-C31,1))*24-N(E31)/60),2))</f>
      </c>
      <c r="G31" s="20">
        <f>IF(F31="","",ROUND(MAX(0,(IF(MOD(D31-C31,1)=0,1,MOD(D31-C31,1))-(MAX(0,MIN((C31+IF(MOD(D31-C31,1)=0,1,MOD(D31-C31,1))),22/24)-MAX(C31,6/24))+MAX(0,MIN((C31+IF(MOD(D31-C31,1)=0,1,MOD(D31-C31,1))),46/24)-MAX(C31,30/24))))*24*F31/(IF(MOD(D31-C31,1)=0,1,MOD(D31-C31,1))*24)),2))</f>
      </c>
      <c r="H31" s="20">
        <f>IF(B31="","",IFERROR(VLOOKUP(B31,'Kalendārs'!$A$2:$F$734,6,FALSE),IF(WEEKDAY(B31,2)&gt;5,0,$H$4)))</f>
      </c>
      <c r="I31" s="21">
        <f>IF(B31="","",IF(IFERROR(VLOOKUP(B31,'Kalendārs'!$A$2:$D$734,4,FALSE),"")="Svētku diena","Jā",""))</f>
      </c>
      <c r="J31" s="20">
        <f>IF(OR(F31="",H31=""),"",IF(I31="Jā",0,MAX(0,F31-H31)))</f>
      </c>
      <c r="K31" s="20">
        <f>IF(F31="","",IF(I31="Jā",F31,0))</f>
      </c>
      <c r="L31" s="17"/>
    </row>
    <row r="32" spans="1:12" x14ac:dyDescent="0.25">
      <c r="A32" s="17"/>
      <c r="B32" s="18"/>
      <c r="C32" s="19"/>
      <c r="D32" s="19"/>
      <c r="E32" s="17"/>
      <c r="F32" s="20">
        <f>IF(OR(C32="",D32=""),"",ROUND(MAX(0,IF(MOD(D32-C32,1)=0,1,MOD(D32-C32,1))*24-N(E32)/60),2))</f>
      </c>
      <c r="G32" s="20">
        <f>IF(F32="","",ROUND(MAX(0,(IF(MOD(D32-C32,1)=0,1,MOD(D32-C32,1))-(MAX(0,MIN((C32+IF(MOD(D32-C32,1)=0,1,MOD(D32-C32,1))),22/24)-MAX(C32,6/24))+MAX(0,MIN((C32+IF(MOD(D32-C32,1)=0,1,MOD(D32-C32,1))),46/24)-MAX(C32,30/24))))*24*F32/(IF(MOD(D32-C32,1)=0,1,MOD(D32-C32,1))*24)),2))</f>
      </c>
      <c r="H32" s="20">
        <f>IF(B32="","",IFERROR(VLOOKUP(B32,'Kalendārs'!$A$2:$F$734,6,FALSE),IF(WEEKDAY(B32,2)&gt;5,0,$H$4)))</f>
      </c>
      <c r="I32" s="21">
        <f>IF(B32="","",IF(IFERROR(VLOOKUP(B32,'Kalendārs'!$A$2:$D$734,4,FALSE),"")="Svētku diena","Jā",""))</f>
      </c>
      <c r="J32" s="20">
        <f>IF(OR(F32="",H32=""),"",IF(I32="Jā",0,MAX(0,F32-H32)))</f>
      </c>
      <c r="K32" s="20">
        <f>IF(F32="","",IF(I32="Jā",F32,0))</f>
      </c>
      <c r="L32" s="17"/>
    </row>
    <row r="33" spans="1:12" x14ac:dyDescent="0.25">
      <c r="A33" s="17"/>
      <c r="B33" s="18"/>
      <c r="C33" s="19"/>
      <c r="D33" s="19"/>
      <c r="E33" s="17"/>
      <c r="F33" s="20">
        <f>IF(OR(C33="",D33=""),"",ROUND(MAX(0,IF(MOD(D33-C33,1)=0,1,MOD(D33-C33,1))*24-N(E33)/60),2))</f>
      </c>
      <c r="G33" s="20">
        <f>IF(F33="","",ROUND(MAX(0,(IF(MOD(D33-C33,1)=0,1,MOD(D33-C33,1))-(MAX(0,MIN((C33+IF(MOD(D33-C33,1)=0,1,MOD(D33-C33,1))),22/24)-MAX(C33,6/24))+MAX(0,MIN((C33+IF(MOD(D33-C33,1)=0,1,MOD(D33-C33,1))),46/24)-MAX(C33,30/24))))*24*F33/(IF(MOD(D33-C33,1)=0,1,MOD(D33-C33,1))*24)),2))</f>
      </c>
      <c r="H33" s="20">
        <f>IF(B33="","",IFERROR(VLOOKUP(B33,'Kalendārs'!$A$2:$F$734,6,FALSE),IF(WEEKDAY(B33,2)&gt;5,0,$H$4)))</f>
      </c>
      <c r="I33" s="21">
        <f>IF(B33="","",IF(IFERROR(VLOOKUP(B33,'Kalendārs'!$A$2:$D$734,4,FALSE),"")="Svētku diena","Jā",""))</f>
      </c>
      <c r="J33" s="20">
        <f>IF(OR(F33="",H33=""),"",IF(I33="Jā",0,MAX(0,F33-H33)))</f>
      </c>
      <c r="K33" s="20">
        <f>IF(F33="","",IF(I33="Jā",F33,0))</f>
      </c>
      <c r="L33" s="17"/>
    </row>
    <row r="34" spans="1:12" x14ac:dyDescent="0.25">
      <c r="A34" s="17"/>
      <c r="B34" s="18"/>
      <c r="C34" s="19"/>
      <c r="D34" s="19"/>
      <c r="E34" s="17"/>
      <c r="F34" s="20">
        <f>IF(OR(C34="",D34=""),"",ROUND(MAX(0,IF(MOD(D34-C34,1)=0,1,MOD(D34-C34,1))*24-N(E34)/60),2))</f>
      </c>
      <c r="G34" s="20">
        <f>IF(F34="","",ROUND(MAX(0,(IF(MOD(D34-C34,1)=0,1,MOD(D34-C34,1))-(MAX(0,MIN((C34+IF(MOD(D34-C34,1)=0,1,MOD(D34-C34,1))),22/24)-MAX(C34,6/24))+MAX(0,MIN((C34+IF(MOD(D34-C34,1)=0,1,MOD(D34-C34,1))),46/24)-MAX(C34,30/24))))*24*F34/(IF(MOD(D34-C34,1)=0,1,MOD(D34-C34,1))*24)),2))</f>
      </c>
      <c r="H34" s="20">
        <f>IF(B34="","",IFERROR(VLOOKUP(B34,'Kalendārs'!$A$2:$F$734,6,FALSE),IF(WEEKDAY(B34,2)&gt;5,0,$H$4)))</f>
      </c>
      <c r="I34" s="21">
        <f>IF(B34="","",IF(IFERROR(VLOOKUP(B34,'Kalendārs'!$A$2:$D$734,4,FALSE),"")="Svētku diena","Jā",""))</f>
      </c>
      <c r="J34" s="20">
        <f>IF(OR(F34="",H34=""),"",IF(I34="Jā",0,MAX(0,F34-H34)))</f>
      </c>
      <c r="K34" s="20">
        <f>IF(F34="","",IF(I34="Jā",F34,0))</f>
      </c>
      <c r="L34" s="17"/>
    </row>
    <row r="35" spans="1:12" x14ac:dyDescent="0.25">
      <c r="A35" s="17"/>
      <c r="B35" s="18"/>
      <c r="C35" s="19"/>
      <c r="D35" s="19"/>
      <c r="E35" s="17"/>
      <c r="F35" s="20">
        <f>IF(OR(C35="",D35=""),"",ROUND(MAX(0,IF(MOD(D35-C35,1)=0,1,MOD(D35-C35,1))*24-N(E35)/60),2))</f>
      </c>
      <c r="G35" s="20">
        <f>IF(F35="","",ROUND(MAX(0,(IF(MOD(D35-C35,1)=0,1,MOD(D35-C35,1))-(MAX(0,MIN((C35+IF(MOD(D35-C35,1)=0,1,MOD(D35-C35,1))),22/24)-MAX(C35,6/24))+MAX(0,MIN((C35+IF(MOD(D35-C35,1)=0,1,MOD(D35-C35,1))),46/24)-MAX(C35,30/24))))*24*F35/(IF(MOD(D35-C35,1)=0,1,MOD(D35-C35,1))*24)),2))</f>
      </c>
      <c r="H35" s="20">
        <f>IF(B35="","",IFERROR(VLOOKUP(B35,'Kalendārs'!$A$2:$F$734,6,FALSE),IF(WEEKDAY(B35,2)&gt;5,0,$H$4)))</f>
      </c>
      <c r="I35" s="21">
        <f>IF(B35="","",IF(IFERROR(VLOOKUP(B35,'Kalendārs'!$A$2:$D$734,4,FALSE),"")="Svētku diena","Jā",""))</f>
      </c>
      <c r="J35" s="20">
        <f>IF(OR(F35="",H35=""),"",IF(I35="Jā",0,MAX(0,F35-H35)))</f>
      </c>
      <c r="K35" s="20">
        <f>IF(F35="","",IF(I35="Jā",F35,0))</f>
      </c>
      <c r="L35" s="17"/>
    </row>
    <row r="36" spans="1:12" x14ac:dyDescent="0.25">
      <c r="A36" s="17"/>
      <c r="B36" s="18"/>
      <c r="C36" s="19"/>
      <c r="D36" s="19"/>
      <c r="E36" s="17"/>
      <c r="F36" s="20">
        <f>IF(OR(C36="",D36=""),"",ROUND(MAX(0,IF(MOD(D36-C36,1)=0,1,MOD(D36-C36,1))*24-N(E36)/60),2))</f>
      </c>
      <c r="G36" s="20">
        <f>IF(F36="","",ROUND(MAX(0,(IF(MOD(D36-C36,1)=0,1,MOD(D36-C36,1))-(MAX(0,MIN((C36+IF(MOD(D36-C36,1)=0,1,MOD(D36-C36,1))),22/24)-MAX(C36,6/24))+MAX(0,MIN((C36+IF(MOD(D36-C36,1)=0,1,MOD(D36-C36,1))),46/24)-MAX(C36,30/24))))*24*F36/(IF(MOD(D36-C36,1)=0,1,MOD(D36-C36,1))*24)),2))</f>
      </c>
      <c r="H36" s="20">
        <f>IF(B36="","",IFERROR(VLOOKUP(B36,'Kalendārs'!$A$2:$F$734,6,FALSE),IF(WEEKDAY(B36,2)&gt;5,0,$H$4)))</f>
      </c>
      <c r="I36" s="21">
        <f>IF(B36="","",IF(IFERROR(VLOOKUP(B36,'Kalendārs'!$A$2:$D$734,4,FALSE),"")="Svētku diena","Jā",""))</f>
      </c>
      <c r="J36" s="20">
        <f>IF(OR(F36="",H36=""),"",IF(I36="Jā",0,MAX(0,F36-H36)))</f>
      </c>
      <c r="K36" s="20">
        <f>IF(F36="","",IF(I36="Jā",F36,0))</f>
      </c>
      <c r="L36" s="17"/>
    </row>
    <row r="37" spans="1:12" x14ac:dyDescent="0.25">
      <c r="A37" s="17"/>
      <c r="B37" s="18"/>
      <c r="C37" s="19"/>
      <c r="D37" s="19"/>
      <c r="E37" s="17"/>
      <c r="F37" s="20">
        <f>IF(OR(C37="",D37=""),"",ROUND(MAX(0,IF(MOD(D37-C37,1)=0,1,MOD(D37-C37,1))*24-N(E37)/60),2))</f>
      </c>
      <c r="G37" s="20">
        <f>IF(F37="","",ROUND(MAX(0,(IF(MOD(D37-C37,1)=0,1,MOD(D37-C37,1))-(MAX(0,MIN((C37+IF(MOD(D37-C37,1)=0,1,MOD(D37-C37,1))),22/24)-MAX(C37,6/24))+MAX(0,MIN((C37+IF(MOD(D37-C37,1)=0,1,MOD(D37-C37,1))),46/24)-MAX(C37,30/24))))*24*F37/(IF(MOD(D37-C37,1)=0,1,MOD(D37-C37,1))*24)),2))</f>
      </c>
      <c r="H37" s="20">
        <f>IF(B37="","",IFERROR(VLOOKUP(B37,'Kalendārs'!$A$2:$F$734,6,FALSE),IF(WEEKDAY(B37,2)&gt;5,0,$H$4)))</f>
      </c>
      <c r="I37" s="21">
        <f>IF(B37="","",IF(IFERROR(VLOOKUP(B37,'Kalendārs'!$A$2:$D$734,4,FALSE),"")="Svētku diena","Jā",""))</f>
      </c>
      <c r="J37" s="20">
        <f>IF(OR(F37="",H37=""),"",IF(I37="Jā",0,MAX(0,F37-H37)))</f>
      </c>
      <c r="K37" s="20">
        <f>IF(F37="","",IF(I37="Jā",F37,0))</f>
      </c>
      <c r="L37" s="17"/>
    </row>
    <row r="38" spans="1:12" x14ac:dyDescent="0.25">
      <c r="A38" s="17"/>
      <c r="B38" s="18"/>
      <c r="C38" s="19"/>
      <c r="D38" s="19"/>
      <c r="E38" s="17"/>
      <c r="F38" s="20">
        <f>IF(OR(C38="",D38=""),"",ROUND(MAX(0,IF(MOD(D38-C38,1)=0,1,MOD(D38-C38,1))*24-N(E38)/60),2))</f>
      </c>
      <c r="G38" s="20">
        <f>IF(F38="","",ROUND(MAX(0,(IF(MOD(D38-C38,1)=0,1,MOD(D38-C38,1))-(MAX(0,MIN((C38+IF(MOD(D38-C38,1)=0,1,MOD(D38-C38,1))),22/24)-MAX(C38,6/24))+MAX(0,MIN((C38+IF(MOD(D38-C38,1)=0,1,MOD(D38-C38,1))),46/24)-MAX(C38,30/24))))*24*F38/(IF(MOD(D38-C38,1)=0,1,MOD(D38-C38,1))*24)),2))</f>
      </c>
      <c r="H38" s="20">
        <f>IF(B38="","",IFERROR(VLOOKUP(B38,'Kalendārs'!$A$2:$F$734,6,FALSE),IF(WEEKDAY(B38,2)&gt;5,0,$H$4)))</f>
      </c>
      <c r="I38" s="21">
        <f>IF(B38="","",IF(IFERROR(VLOOKUP(B38,'Kalendārs'!$A$2:$D$734,4,FALSE),"")="Svētku diena","Jā",""))</f>
      </c>
      <c r="J38" s="20">
        <f>IF(OR(F38="",H38=""),"",IF(I38="Jā",0,MAX(0,F38-H38)))</f>
      </c>
      <c r="K38" s="20">
        <f>IF(F38="","",IF(I38="Jā",F38,0))</f>
      </c>
      <c r="L38" s="17"/>
    </row>
    <row r="39" spans="1:12" x14ac:dyDescent="0.25">
      <c r="A39" s="17"/>
      <c r="B39" s="18"/>
      <c r="C39" s="19"/>
      <c r="D39" s="19"/>
      <c r="E39" s="17"/>
      <c r="F39" s="20">
        <f>IF(OR(C39="",D39=""),"",ROUND(MAX(0,IF(MOD(D39-C39,1)=0,1,MOD(D39-C39,1))*24-N(E39)/60),2))</f>
      </c>
      <c r="G39" s="20">
        <f>IF(F39="","",ROUND(MAX(0,(IF(MOD(D39-C39,1)=0,1,MOD(D39-C39,1))-(MAX(0,MIN((C39+IF(MOD(D39-C39,1)=0,1,MOD(D39-C39,1))),22/24)-MAX(C39,6/24))+MAX(0,MIN((C39+IF(MOD(D39-C39,1)=0,1,MOD(D39-C39,1))),46/24)-MAX(C39,30/24))))*24*F39/(IF(MOD(D39-C39,1)=0,1,MOD(D39-C39,1))*24)),2))</f>
      </c>
      <c r="H39" s="20">
        <f>IF(B39="","",IFERROR(VLOOKUP(B39,'Kalendārs'!$A$2:$F$734,6,FALSE),IF(WEEKDAY(B39,2)&gt;5,0,$H$4)))</f>
      </c>
      <c r="I39" s="21">
        <f>IF(B39="","",IF(IFERROR(VLOOKUP(B39,'Kalendārs'!$A$2:$D$734,4,FALSE),"")="Svētku diena","Jā",""))</f>
      </c>
      <c r="J39" s="20">
        <f>IF(OR(F39="",H39=""),"",IF(I39="Jā",0,MAX(0,F39-H39)))</f>
      </c>
      <c r="K39" s="20">
        <f>IF(F39="","",IF(I39="Jā",F39,0))</f>
      </c>
      <c r="L39" s="17"/>
    </row>
    <row r="40" spans="1:12" x14ac:dyDescent="0.25">
      <c r="A40" s="17"/>
      <c r="B40" s="18"/>
      <c r="C40" s="19"/>
      <c r="D40" s="19"/>
      <c r="E40" s="17"/>
      <c r="F40" s="20">
        <f>IF(OR(C40="",D40=""),"",ROUND(MAX(0,IF(MOD(D40-C40,1)=0,1,MOD(D40-C40,1))*24-N(E40)/60),2))</f>
      </c>
      <c r="G40" s="20">
        <f>IF(F40="","",ROUND(MAX(0,(IF(MOD(D40-C40,1)=0,1,MOD(D40-C40,1))-(MAX(0,MIN((C40+IF(MOD(D40-C40,1)=0,1,MOD(D40-C40,1))),22/24)-MAX(C40,6/24))+MAX(0,MIN((C40+IF(MOD(D40-C40,1)=0,1,MOD(D40-C40,1))),46/24)-MAX(C40,30/24))))*24*F40/(IF(MOD(D40-C40,1)=0,1,MOD(D40-C40,1))*24)),2))</f>
      </c>
      <c r="H40" s="20">
        <f>IF(B40="","",IFERROR(VLOOKUP(B40,'Kalendārs'!$A$2:$F$734,6,FALSE),IF(WEEKDAY(B40,2)&gt;5,0,$H$4)))</f>
      </c>
      <c r="I40" s="21">
        <f>IF(B40="","",IF(IFERROR(VLOOKUP(B40,'Kalendārs'!$A$2:$D$734,4,FALSE),"")="Svētku diena","Jā",""))</f>
      </c>
      <c r="J40" s="20">
        <f>IF(OR(F40="",H40=""),"",IF(I40="Jā",0,MAX(0,F40-H40)))</f>
      </c>
      <c r="K40" s="20">
        <f>IF(F40="","",IF(I40="Jā",F40,0))</f>
      </c>
      <c r="L40" s="17"/>
    </row>
    <row r="41" spans="1:12" x14ac:dyDescent="0.25">
      <c r="A41" s="17"/>
      <c r="B41" s="18"/>
      <c r="C41" s="19"/>
      <c r="D41" s="19"/>
      <c r="E41" s="17"/>
      <c r="F41" s="20">
        <f>IF(OR(C41="",D41=""),"",ROUND(MAX(0,IF(MOD(D41-C41,1)=0,1,MOD(D41-C41,1))*24-N(E41)/60),2))</f>
      </c>
      <c r="G41" s="20">
        <f>IF(F41="","",ROUND(MAX(0,(IF(MOD(D41-C41,1)=0,1,MOD(D41-C41,1))-(MAX(0,MIN((C41+IF(MOD(D41-C41,1)=0,1,MOD(D41-C41,1))),22/24)-MAX(C41,6/24))+MAX(0,MIN((C41+IF(MOD(D41-C41,1)=0,1,MOD(D41-C41,1))),46/24)-MAX(C41,30/24))))*24*F41/(IF(MOD(D41-C41,1)=0,1,MOD(D41-C41,1))*24)),2))</f>
      </c>
      <c r="H41" s="20">
        <f>IF(B41="","",IFERROR(VLOOKUP(B41,'Kalendārs'!$A$2:$F$734,6,FALSE),IF(WEEKDAY(B41,2)&gt;5,0,$H$4)))</f>
      </c>
      <c r="I41" s="21">
        <f>IF(B41="","",IF(IFERROR(VLOOKUP(B41,'Kalendārs'!$A$2:$D$734,4,FALSE),"")="Svētku diena","Jā",""))</f>
      </c>
      <c r="J41" s="20">
        <f>IF(OR(F41="",H41=""),"",IF(I41="Jā",0,MAX(0,F41-H41)))</f>
      </c>
      <c r="K41" s="20">
        <f>IF(F41="","",IF(I41="Jā",F41,0))</f>
      </c>
      <c r="L41" s="17"/>
    </row>
    <row r="42" spans="1:12" x14ac:dyDescent="0.25">
      <c r="A42" s="17"/>
      <c r="B42" s="18"/>
      <c r="C42" s="19"/>
      <c r="D42" s="19"/>
      <c r="E42" s="17"/>
      <c r="F42" s="20">
        <f>IF(OR(C42="",D42=""),"",ROUND(MAX(0,IF(MOD(D42-C42,1)=0,1,MOD(D42-C42,1))*24-N(E42)/60),2))</f>
      </c>
      <c r="G42" s="20">
        <f>IF(F42="","",ROUND(MAX(0,(IF(MOD(D42-C42,1)=0,1,MOD(D42-C42,1))-(MAX(0,MIN((C42+IF(MOD(D42-C42,1)=0,1,MOD(D42-C42,1))),22/24)-MAX(C42,6/24))+MAX(0,MIN((C42+IF(MOD(D42-C42,1)=0,1,MOD(D42-C42,1))),46/24)-MAX(C42,30/24))))*24*F42/(IF(MOD(D42-C42,1)=0,1,MOD(D42-C42,1))*24)),2))</f>
      </c>
      <c r="H42" s="20">
        <f>IF(B42="","",IFERROR(VLOOKUP(B42,'Kalendārs'!$A$2:$F$734,6,FALSE),IF(WEEKDAY(B42,2)&gt;5,0,$H$4)))</f>
      </c>
      <c r="I42" s="21">
        <f>IF(B42="","",IF(IFERROR(VLOOKUP(B42,'Kalendārs'!$A$2:$D$734,4,FALSE),"")="Svētku diena","Jā",""))</f>
      </c>
      <c r="J42" s="20">
        <f>IF(OR(F42="",H42=""),"",IF(I42="Jā",0,MAX(0,F42-H42)))</f>
      </c>
      <c r="K42" s="20">
        <f>IF(F42="","",IF(I42="Jā",F42,0))</f>
      </c>
      <c r="L42" s="17"/>
    </row>
    <row r="43" spans="1:12" x14ac:dyDescent="0.25">
      <c r="A43" s="17"/>
      <c r="B43" s="18"/>
      <c r="C43" s="19"/>
      <c r="D43" s="19"/>
      <c r="E43" s="17"/>
      <c r="F43" s="20">
        <f>IF(OR(C43="",D43=""),"",ROUND(MAX(0,IF(MOD(D43-C43,1)=0,1,MOD(D43-C43,1))*24-N(E43)/60),2))</f>
      </c>
      <c r="G43" s="20">
        <f>IF(F43="","",ROUND(MAX(0,(IF(MOD(D43-C43,1)=0,1,MOD(D43-C43,1))-(MAX(0,MIN((C43+IF(MOD(D43-C43,1)=0,1,MOD(D43-C43,1))),22/24)-MAX(C43,6/24))+MAX(0,MIN((C43+IF(MOD(D43-C43,1)=0,1,MOD(D43-C43,1))),46/24)-MAX(C43,30/24))))*24*F43/(IF(MOD(D43-C43,1)=0,1,MOD(D43-C43,1))*24)),2))</f>
      </c>
      <c r="H43" s="20">
        <f>IF(B43="","",IFERROR(VLOOKUP(B43,'Kalendārs'!$A$2:$F$734,6,FALSE),IF(WEEKDAY(B43,2)&gt;5,0,$H$4)))</f>
      </c>
      <c r="I43" s="21">
        <f>IF(B43="","",IF(IFERROR(VLOOKUP(B43,'Kalendārs'!$A$2:$D$734,4,FALSE),"")="Svētku diena","Jā",""))</f>
      </c>
      <c r="J43" s="20">
        <f>IF(OR(F43="",H43=""),"",IF(I43="Jā",0,MAX(0,F43-H43)))</f>
      </c>
      <c r="K43" s="20">
        <f>IF(F43="","",IF(I43="Jā",F43,0))</f>
      </c>
      <c r="L43" s="17"/>
    </row>
    <row r="44" spans="1:12" x14ac:dyDescent="0.25">
      <c r="A44" s="17"/>
      <c r="B44" s="18"/>
      <c r="C44" s="19"/>
      <c r="D44" s="19"/>
      <c r="E44" s="17"/>
      <c r="F44" s="20">
        <f>IF(OR(C44="",D44=""),"",ROUND(MAX(0,IF(MOD(D44-C44,1)=0,1,MOD(D44-C44,1))*24-N(E44)/60),2))</f>
      </c>
      <c r="G44" s="20">
        <f>IF(F44="","",ROUND(MAX(0,(IF(MOD(D44-C44,1)=0,1,MOD(D44-C44,1))-(MAX(0,MIN((C44+IF(MOD(D44-C44,1)=0,1,MOD(D44-C44,1))),22/24)-MAX(C44,6/24))+MAX(0,MIN((C44+IF(MOD(D44-C44,1)=0,1,MOD(D44-C44,1))),46/24)-MAX(C44,30/24))))*24*F44/(IF(MOD(D44-C44,1)=0,1,MOD(D44-C44,1))*24)),2))</f>
      </c>
      <c r="H44" s="20">
        <f>IF(B44="","",IFERROR(VLOOKUP(B44,'Kalendārs'!$A$2:$F$734,6,FALSE),IF(WEEKDAY(B44,2)&gt;5,0,$H$4)))</f>
      </c>
      <c r="I44" s="21">
        <f>IF(B44="","",IF(IFERROR(VLOOKUP(B44,'Kalendārs'!$A$2:$D$734,4,FALSE),"")="Svētku diena","Jā",""))</f>
      </c>
      <c r="J44" s="20">
        <f>IF(OR(F44="",H44=""),"",IF(I44="Jā",0,MAX(0,F44-H44)))</f>
      </c>
      <c r="K44" s="20">
        <f>IF(F44="","",IF(I44="Jā",F44,0))</f>
      </c>
      <c r="L44" s="17"/>
    </row>
    <row r="45" spans="1:12" x14ac:dyDescent="0.25">
      <c r="A45" s="17"/>
      <c r="B45" s="18"/>
      <c r="C45" s="19"/>
      <c r="D45" s="19"/>
      <c r="E45" s="17"/>
      <c r="F45" s="20">
        <f>IF(OR(C45="",D45=""),"",ROUND(MAX(0,IF(MOD(D45-C45,1)=0,1,MOD(D45-C45,1))*24-N(E45)/60),2))</f>
      </c>
      <c r="G45" s="20">
        <f>IF(F45="","",ROUND(MAX(0,(IF(MOD(D45-C45,1)=0,1,MOD(D45-C45,1))-(MAX(0,MIN((C45+IF(MOD(D45-C45,1)=0,1,MOD(D45-C45,1))),22/24)-MAX(C45,6/24))+MAX(0,MIN((C45+IF(MOD(D45-C45,1)=0,1,MOD(D45-C45,1))),46/24)-MAX(C45,30/24))))*24*F45/(IF(MOD(D45-C45,1)=0,1,MOD(D45-C45,1))*24)),2))</f>
      </c>
      <c r="H45" s="20">
        <f>IF(B45="","",IFERROR(VLOOKUP(B45,'Kalendārs'!$A$2:$F$734,6,FALSE),IF(WEEKDAY(B45,2)&gt;5,0,$H$4)))</f>
      </c>
      <c r="I45" s="21">
        <f>IF(B45="","",IF(IFERROR(VLOOKUP(B45,'Kalendārs'!$A$2:$D$734,4,FALSE),"")="Svētku diena","Jā",""))</f>
      </c>
      <c r="J45" s="20">
        <f>IF(OR(F45="",H45=""),"",IF(I45="Jā",0,MAX(0,F45-H45)))</f>
      </c>
      <c r="K45" s="20">
        <f>IF(F45="","",IF(I45="Jā",F45,0))</f>
      </c>
      <c r="L45" s="17"/>
    </row>
    <row r="46" spans="1:12" x14ac:dyDescent="0.25">
      <c r="A46" s="17"/>
      <c r="B46" s="18"/>
      <c r="C46" s="19"/>
      <c r="D46" s="19"/>
      <c r="E46" s="17"/>
      <c r="F46" s="20">
        <f>IF(OR(C46="",D46=""),"",ROUND(MAX(0,IF(MOD(D46-C46,1)=0,1,MOD(D46-C46,1))*24-N(E46)/60),2))</f>
      </c>
      <c r="G46" s="20">
        <f>IF(F46="","",ROUND(MAX(0,(IF(MOD(D46-C46,1)=0,1,MOD(D46-C46,1))-(MAX(0,MIN((C46+IF(MOD(D46-C46,1)=0,1,MOD(D46-C46,1))),22/24)-MAX(C46,6/24))+MAX(0,MIN((C46+IF(MOD(D46-C46,1)=0,1,MOD(D46-C46,1))),46/24)-MAX(C46,30/24))))*24*F46/(IF(MOD(D46-C46,1)=0,1,MOD(D46-C46,1))*24)),2))</f>
      </c>
      <c r="H46" s="20">
        <f>IF(B46="","",IFERROR(VLOOKUP(B46,'Kalendārs'!$A$2:$F$734,6,FALSE),IF(WEEKDAY(B46,2)&gt;5,0,$H$4)))</f>
      </c>
      <c r="I46" s="21">
        <f>IF(B46="","",IF(IFERROR(VLOOKUP(B46,'Kalendārs'!$A$2:$D$734,4,FALSE),"")="Svētku diena","Jā",""))</f>
      </c>
      <c r="J46" s="20">
        <f>IF(OR(F46="",H46=""),"",IF(I46="Jā",0,MAX(0,F46-H46)))</f>
      </c>
      <c r="K46" s="20">
        <f>IF(F46="","",IF(I46="Jā",F46,0))</f>
      </c>
      <c r="L46" s="17"/>
    </row>
    <row r="47" spans="1:12" x14ac:dyDescent="0.25">
      <c r="A47" s="17"/>
      <c r="B47" s="18"/>
      <c r="C47" s="19"/>
      <c r="D47" s="19"/>
      <c r="E47" s="17"/>
      <c r="F47" s="20">
        <f>IF(OR(C47="",D47=""),"",ROUND(MAX(0,IF(MOD(D47-C47,1)=0,1,MOD(D47-C47,1))*24-N(E47)/60),2))</f>
      </c>
      <c r="G47" s="20">
        <f>IF(F47="","",ROUND(MAX(0,(IF(MOD(D47-C47,1)=0,1,MOD(D47-C47,1))-(MAX(0,MIN((C47+IF(MOD(D47-C47,1)=0,1,MOD(D47-C47,1))),22/24)-MAX(C47,6/24))+MAX(0,MIN((C47+IF(MOD(D47-C47,1)=0,1,MOD(D47-C47,1))),46/24)-MAX(C47,30/24))))*24*F47/(IF(MOD(D47-C47,1)=0,1,MOD(D47-C47,1))*24)),2))</f>
      </c>
      <c r="H47" s="20">
        <f>IF(B47="","",IFERROR(VLOOKUP(B47,'Kalendārs'!$A$2:$F$734,6,FALSE),IF(WEEKDAY(B47,2)&gt;5,0,$H$4)))</f>
      </c>
      <c r="I47" s="21">
        <f>IF(B47="","",IF(IFERROR(VLOOKUP(B47,'Kalendārs'!$A$2:$D$734,4,FALSE),"")="Svētku diena","Jā",""))</f>
      </c>
      <c r="J47" s="20">
        <f>IF(OR(F47="",H47=""),"",IF(I47="Jā",0,MAX(0,F47-H47)))</f>
      </c>
      <c r="K47" s="20">
        <f>IF(F47="","",IF(I47="Jā",F47,0))</f>
      </c>
      <c r="L47" s="17"/>
    </row>
    <row r="48" spans="1:12" x14ac:dyDescent="0.25">
      <c r="A48" s="17"/>
      <c r="B48" s="18"/>
      <c r="C48" s="19"/>
      <c r="D48" s="19"/>
      <c r="E48" s="17"/>
      <c r="F48" s="20">
        <f>IF(OR(C48="",D48=""),"",ROUND(MAX(0,IF(MOD(D48-C48,1)=0,1,MOD(D48-C48,1))*24-N(E48)/60),2))</f>
      </c>
      <c r="G48" s="20">
        <f>IF(F48="","",ROUND(MAX(0,(IF(MOD(D48-C48,1)=0,1,MOD(D48-C48,1))-(MAX(0,MIN((C48+IF(MOD(D48-C48,1)=0,1,MOD(D48-C48,1))),22/24)-MAX(C48,6/24))+MAX(0,MIN((C48+IF(MOD(D48-C48,1)=0,1,MOD(D48-C48,1))),46/24)-MAX(C48,30/24))))*24*F48/(IF(MOD(D48-C48,1)=0,1,MOD(D48-C48,1))*24)),2))</f>
      </c>
      <c r="H48" s="20">
        <f>IF(B48="","",IFERROR(VLOOKUP(B48,'Kalendārs'!$A$2:$F$734,6,FALSE),IF(WEEKDAY(B48,2)&gt;5,0,$H$4)))</f>
      </c>
      <c r="I48" s="21">
        <f>IF(B48="","",IF(IFERROR(VLOOKUP(B48,'Kalendārs'!$A$2:$D$734,4,FALSE),"")="Svētku diena","Jā",""))</f>
      </c>
      <c r="J48" s="20">
        <f>IF(OR(F48="",H48=""),"",IF(I48="Jā",0,MAX(0,F48-H48)))</f>
      </c>
      <c r="K48" s="20">
        <f>IF(F48="","",IF(I48="Jā",F48,0))</f>
      </c>
      <c r="L48" s="17"/>
    </row>
    <row r="49" spans="1:12" x14ac:dyDescent="0.25">
      <c r="A49" s="17"/>
      <c r="B49" s="18"/>
      <c r="C49" s="19"/>
      <c r="D49" s="19"/>
      <c r="E49" s="17"/>
      <c r="F49" s="20">
        <f>IF(OR(C49="",D49=""),"",ROUND(MAX(0,IF(MOD(D49-C49,1)=0,1,MOD(D49-C49,1))*24-N(E49)/60),2))</f>
      </c>
      <c r="G49" s="20">
        <f>IF(F49="","",ROUND(MAX(0,(IF(MOD(D49-C49,1)=0,1,MOD(D49-C49,1))-(MAX(0,MIN((C49+IF(MOD(D49-C49,1)=0,1,MOD(D49-C49,1))),22/24)-MAX(C49,6/24))+MAX(0,MIN((C49+IF(MOD(D49-C49,1)=0,1,MOD(D49-C49,1))),46/24)-MAX(C49,30/24))))*24*F49/(IF(MOD(D49-C49,1)=0,1,MOD(D49-C49,1))*24)),2))</f>
      </c>
      <c r="H49" s="20">
        <f>IF(B49="","",IFERROR(VLOOKUP(B49,'Kalendārs'!$A$2:$F$734,6,FALSE),IF(WEEKDAY(B49,2)&gt;5,0,$H$4)))</f>
      </c>
      <c r="I49" s="21">
        <f>IF(B49="","",IF(IFERROR(VLOOKUP(B49,'Kalendārs'!$A$2:$D$734,4,FALSE),"")="Svētku diena","Jā",""))</f>
      </c>
      <c r="J49" s="20">
        <f>IF(OR(F49="",H49=""),"",IF(I49="Jā",0,MAX(0,F49-H49)))</f>
      </c>
      <c r="K49" s="20">
        <f>IF(F49="","",IF(I49="Jā",F49,0))</f>
      </c>
      <c r="L49" s="17"/>
    </row>
    <row r="50" spans="1:12" x14ac:dyDescent="0.25">
      <c r="A50" s="17"/>
      <c r="B50" s="18"/>
      <c r="C50" s="19"/>
      <c r="D50" s="19"/>
      <c r="E50" s="17"/>
      <c r="F50" s="20">
        <f>IF(OR(C50="",D50=""),"",ROUND(MAX(0,IF(MOD(D50-C50,1)=0,1,MOD(D50-C50,1))*24-N(E50)/60),2))</f>
      </c>
      <c r="G50" s="20">
        <f>IF(F50="","",ROUND(MAX(0,(IF(MOD(D50-C50,1)=0,1,MOD(D50-C50,1))-(MAX(0,MIN((C50+IF(MOD(D50-C50,1)=0,1,MOD(D50-C50,1))),22/24)-MAX(C50,6/24))+MAX(0,MIN((C50+IF(MOD(D50-C50,1)=0,1,MOD(D50-C50,1))),46/24)-MAX(C50,30/24))))*24*F50/(IF(MOD(D50-C50,1)=0,1,MOD(D50-C50,1))*24)),2))</f>
      </c>
      <c r="H50" s="20">
        <f>IF(B50="","",IFERROR(VLOOKUP(B50,'Kalendārs'!$A$2:$F$734,6,FALSE),IF(WEEKDAY(B50,2)&gt;5,0,$H$4)))</f>
      </c>
      <c r="I50" s="21">
        <f>IF(B50="","",IF(IFERROR(VLOOKUP(B50,'Kalendārs'!$A$2:$D$734,4,FALSE),"")="Svētku diena","Jā",""))</f>
      </c>
      <c r="J50" s="20">
        <f>IF(OR(F50="",H50=""),"",IF(I50="Jā",0,MAX(0,F50-H50)))</f>
      </c>
      <c r="K50" s="20">
        <f>IF(F50="","",IF(I50="Jā",F50,0))</f>
      </c>
      <c r="L50" s="17"/>
    </row>
    <row r="51" spans="1:12" x14ac:dyDescent="0.25">
      <c r="A51" s="17"/>
      <c r="B51" s="18"/>
      <c r="C51" s="19"/>
      <c r="D51" s="19"/>
      <c r="E51" s="17"/>
      <c r="F51" s="20">
        <f>IF(OR(C51="",D51=""),"",ROUND(MAX(0,IF(MOD(D51-C51,1)=0,1,MOD(D51-C51,1))*24-N(E51)/60),2))</f>
      </c>
      <c r="G51" s="20">
        <f>IF(F51="","",ROUND(MAX(0,(IF(MOD(D51-C51,1)=0,1,MOD(D51-C51,1))-(MAX(0,MIN((C51+IF(MOD(D51-C51,1)=0,1,MOD(D51-C51,1))),22/24)-MAX(C51,6/24))+MAX(0,MIN((C51+IF(MOD(D51-C51,1)=0,1,MOD(D51-C51,1))),46/24)-MAX(C51,30/24))))*24*F51/(IF(MOD(D51-C51,1)=0,1,MOD(D51-C51,1))*24)),2))</f>
      </c>
      <c r="H51" s="20">
        <f>IF(B51="","",IFERROR(VLOOKUP(B51,'Kalendārs'!$A$2:$F$734,6,FALSE),IF(WEEKDAY(B51,2)&gt;5,0,$H$4)))</f>
      </c>
      <c r="I51" s="21">
        <f>IF(B51="","",IF(IFERROR(VLOOKUP(B51,'Kalendārs'!$A$2:$D$734,4,FALSE),"")="Svētku diena","Jā",""))</f>
      </c>
      <c r="J51" s="20">
        <f>IF(OR(F51="",H51=""),"",IF(I51="Jā",0,MAX(0,F51-H51)))</f>
      </c>
      <c r="K51" s="20">
        <f>IF(F51="","",IF(I51="Jā",F51,0))</f>
      </c>
      <c r="L51" s="17"/>
    </row>
    <row r="52" spans="1:12" x14ac:dyDescent="0.25">
      <c r="A52" s="17"/>
      <c r="B52" s="18"/>
      <c r="C52" s="19"/>
      <c r="D52" s="19"/>
      <c r="E52" s="17"/>
      <c r="F52" s="20">
        <f>IF(OR(C52="",D52=""),"",ROUND(MAX(0,IF(MOD(D52-C52,1)=0,1,MOD(D52-C52,1))*24-N(E52)/60),2))</f>
      </c>
      <c r="G52" s="20">
        <f>IF(F52="","",ROUND(MAX(0,(IF(MOD(D52-C52,1)=0,1,MOD(D52-C52,1))-(MAX(0,MIN((C52+IF(MOD(D52-C52,1)=0,1,MOD(D52-C52,1))),22/24)-MAX(C52,6/24))+MAX(0,MIN((C52+IF(MOD(D52-C52,1)=0,1,MOD(D52-C52,1))),46/24)-MAX(C52,30/24))))*24*F52/(IF(MOD(D52-C52,1)=0,1,MOD(D52-C52,1))*24)),2))</f>
      </c>
      <c r="H52" s="20">
        <f>IF(B52="","",IFERROR(VLOOKUP(B52,'Kalendārs'!$A$2:$F$734,6,FALSE),IF(WEEKDAY(B52,2)&gt;5,0,$H$4)))</f>
      </c>
      <c r="I52" s="21">
        <f>IF(B52="","",IF(IFERROR(VLOOKUP(B52,'Kalendārs'!$A$2:$D$734,4,FALSE),"")="Svētku diena","Jā",""))</f>
      </c>
      <c r="J52" s="20">
        <f>IF(OR(F52="",H52=""),"",IF(I52="Jā",0,MAX(0,F52-H52)))</f>
      </c>
      <c r="K52" s="20">
        <f>IF(F52="","",IF(I52="Jā",F52,0))</f>
      </c>
      <c r="L52" s="17"/>
    </row>
    <row r="53" spans="1:12" x14ac:dyDescent="0.25">
      <c r="A53" s="17"/>
      <c r="B53" s="18"/>
      <c r="C53" s="19"/>
      <c r="D53" s="19"/>
      <c r="E53" s="17"/>
      <c r="F53" s="20">
        <f>IF(OR(C53="",D53=""),"",ROUND(MAX(0,IF(MOD(D53-C53,1)=0,1,MOD(D53-C53,1))*24-N(E53)/60),2))</f>
      </c>
      <c r="G53" s="20">
        <f>IF(F53="","",ROUND(MAX(0,(IF(MOD(D53-C53,1)=0,1,MOD(D53-C53,1))-(MAX(0,MIN((C53+IF(MOD(D53-C53,1)=0,1,MOD(D53-C53,1))),22/24)-MAX(C53,6/24))+MAX(0,MIN((C53+IF(MOD(D53-C53,1)=0,1,MOD(D53-C53,1))),46/24)-MAX(C53,30/24))))*24*F53/(IF(MOD(D53-C53,1)=0,1,MOD(D53-C53,1))*24)),2))</f>
      </c>
      <c r="H53" s="20">
        <f>IF(B53="","",IFERROR(VLOOKUP(B53,'Kalendārs'!$A$2:$F$734,6,FALSE),IF(WEEKDAY(B53,2)&gt;5,0,$H$4)))</f>
      </c>
      <c r="I53" s="21">
        <f>IF(B53="","",IF(IFERROR(VLOOKUP(B53,'Kalendārs'!$A$2:$D$734,4,FALSE),"")="Svētku diena","Jā",""))</f>
      </c>
      <c r="J53" s="20">
        <f>IF(OR(F53="",H53=""),"",IF(I53="Jā",0,MAX(0,F53-H53)))</f>
      </c>
      <c r="K53" s="20">
        <f>IF(F53="","",IF(I53="Jā",F53,0))</f>
      </c>
      <c r="L53" s="17"/>
    </row>
    <row r="54" spans="1:12" x14ac:dyDescent="0.25">
      <c r="A54" s="17"/>
      <c r="B54" s="18"/>
      <c r="C54" s="19"/>
      <c r="D54" s="19"/>
      <c r="E54" s="17"/>
      <c r="F54" s="20">
        <f>IF(OR(C54="",D54=""),"",ROUND(MAX(0,IF(MOD(D54-C54,1)=0,1,MOD(D54-C54,1))*24-N(E54)/60),2))</f>
      </c>
      <c r="G54" s="20">
        <f>IF(F54="","",ROUND(MAX(0,(IF(MOD(D54-C54,1)=0,1,MOD(D54-C54,1))-(MAX(0,MIN((C54+IF(MOD(D54-C54,1)=0,1,MOD(D54-C54,1))),22/24)-MAX(C54,6/24))+MAX(0,MIN((C54+IF(MOD(D54-C54,1)=0,1,MOD(D54-C54,1))),46/24)-MAX(C54,30/24))))*24*F54/(IF(MOD(D54-C54,1)=0,1,MOD(D54-C54,1))*24)),2))</f>
      </c>
      <c r="H54" s="20">
        <f>IF(B54="","",IFERROR(VLOOKUP(B54,'Kalendārs'!$A$2:$F$734,6,FALSE),IF(WEEKDAY(B54,2)&gt;5,0,$H$4)))</f>
      </c>
      <c r="I54" s="21">
        <f>IF(B54="","",IF(IFERROR(VLOOKUP(B54,'Kalendārs'!$A$2:$D$734,4,FALSE),"")="Svētku diena","Jā",""))</f>
      </c>
      <c r="J54" s="20">
        <f>IF(OR(F54="",H54=""),"",IF(I54="Jā",0,MAX(0,F54-H54)))</f>
      </c>
      <c r="K54" s="20">
        <f>IF(F54="","",IF(I54="Jā",F54,0))</f>
      </c>
      <c r="L54" s="17"/>
    </row>
    <row r="55" spans="1:12" x14ac:dyDescent="0.25">
      <c r="A55" s="17"/>
      <c r="B55" s="18"/>
      <c r="C55" s="19"/>
      <c r="D55" s="19"/>
      <c r="E55" s="17"/>
      <c r="F55" s="20">
        <f>IF(OR(C55="",D55=""),"",ROUND(MAX(0,IF(MOD(D55-C55,1)=0,1,MOD(D55-C55,1))*24-N(E55)/60),2))</f>
      </c>
      <c r="G55" s="20">
        <f>IF(F55="","",ROUND(MAX(0,(IF(MOD(D55-C55,1)=0,1,MOD(D55-C55,1))-(MAX(0,MIN((C55+IF(MOD(D55-C55,1)=0,1,MOD(D55-C55,1))),22/24)-MAX(C55,6/24))+MAX(0,MIN((C55+IF(MOD(D55-C55,1)=0,1,MOD(D55-C55,1))),46/24)-MAX(C55,30/24))))*24*F55/(IF(MOD(D55-C55,1)=0,1,MOD(D55-C55,1))*24)),2))</f>
      </c>
      <c r="H55" s="20">
        <f>IF(B55="","",IFERROR(VLOOKUP(B55,'Kalendārs'!$A$2:$F$734,6,FALSE),IF(WEEKDAY(B55,2)&gt;5,0,$H$4)))</f>
      </c>
      <c r="I55" s="21">
        <f>IF(B55="","",IF(IFERROR(VLOOKUP(B55,'Kalendārs'!$A$2:$D$734,4,FALSE),"")="Svētku diena","Jā",""))</f>
      </c>
      <c r="J55" s="20">
        <f>IF(OR(F55="",H55=""),"",IF(I55="Jā",0,MAX(0,F55-H55)))</f>
      </c>
      <c r="K55" s="20">
        <f>IF(F55="","",IF(I55="Jā",F55,0))</f>
      </c>
      <c r="L55" s="17"/>
    </row>
    <row r="56" spans="1:12" x14ac:dyDescent="0.25">
      <c r="A56" s="17"/>
      <c r="B56" s="18"/>
      <c r="C56" s="19"/>
      <c r="D56" s="19"/>
      <c r="E56" s="17"/>
      <c r="F56" s="20">
        <f>IF(OR(C56="",D56=""),"",ROUND(MAX(0,IF(MOD(D56-C56,1)=0,1,MOD(D56-C56,1))*24-N(E56)/60),2))</f>
      </c>
      <c r="G56" s="20">
        <f>IF(F56="","",ROUND(MAX(0,(IF(MOD(D56-C56,1)=0,1,MOD(D56-C56,1))-(MAX(0,MIN((C56+IF(MOD(D56-C56,1)=0,1,MOD(D56-C56,1))),22/24)-MAX(C56,6/24))+MAX(0,MIN((C56+IF(MOD(D56-C56,1)=0,1,MOD(D56-C56,1))),46/24)-MAX(C56,30/24))))*24*F56/(IF(MOD(D56-C56,1)=0,1,MOD(D56-C56,1))*24)),2))</f>
      </c>
      <c r="H56" s="20">
        <f>IF(B56="","",IFERROR(VLOOKUP(B56,'Kalendārs'!$A$2:$F$734,6,FALSE),IF(WEEKDAY(B56,2)&gt;5,0,$H$4)))</f>
      </c>
      <c r="I56" s="21">
        <f>IF(B56="","",IF(IFERROR(VLOOKUP(B56,'Kalendārs'!$A$2:$D$734,4,FALSE),"")="Svētku diena","Jā",""))</f>
      </c>
      <c r="J56" s="20">
        <f>IF(OR(F56="",H56=""),"",IF(I56="Jā",0,MAX(0,F56-H56)))</f>
      </c>
      <c r="K56" s="20">
        <f>IF(F56="","",IF(I56="Jā",F56,0))</f>
      </c>
      <c r="L56" s="17"/>
    </row>
    <row r="57" spans="1:12" x14ac:dyDescent="0.25">
      <c r="A57" s="17"/>
      <c r="B57" s="18"/>
      <c r="C57" s="19"/>
      <c r="D57" s="19"/>
      <c r="E57" s="17"/>
      <c r="F57" s="20">
        <f>IF(OR(C57="",D57=""),"",ROUND(MAX(0,IF(MOD(D57-C57,1)=0,1,MOD(D57-C57,1))*24-N(E57)/60),2))</f>
      </c>
      <c r="G57" s="20">
        <f>IF(F57="","",ROUND(MAX(0,(IF(MOD(D57-C57,1)=0,1,MOD(D57-C57,1))-(MAX(0,MIN((C57+IF(MOD(D57-C57,1)=0,1,MOD(D57-C57,1))),22/24)-MAX(C57,6/24))+MAX(0,MIN((C57+IF(MOD(D57-C57,1)=0,1,MOD(D57-C57,1))),46/24)-MAX(C57,30/24))))*24*F57/(IF(MOD(D57-C57,1)=0,1,MOD(D57-C57,1))*24)),2))</f>
      </c>
      <c r="H57" s="20">
        <f>IF(B57="","",IFERROR(VLOOKUP(B57,'Kalendārs'!$A$2:$F$734,6,FALSE),IF(WEEKDAY(B57,2)&gt;5,0,$H$4)))</f>
      </c>
      <c r="I57" s="21">
        <f>IF(B57="","",IF(IFERROR(VLOOKUP(B57,'Kalendārs'!$A$2:$D$734,4,FALSE),"")="Svētku diena","Jā",""))</f>
      </c>
      <c r="J57" s="20">
        <f>IF(OR(F57="",H57=""),"",IF(I57="Jā",0,MAX(0,F57-H57)))</f>
      </c>
      <c r="K57" s="20">
        <f>IF(F57="","",IF(I57="Jā",F57,0))</f>
      </c>
      <c r="L57" s="17"/>
    </row>
    <row r="58" spans="1:12" x14ac:dyDescent="0.25">
      <c r="A58" s="17"/>
      <c r="B58" s="18"/>
      <c r="C58" s="19"/>
      <c r="D58" s="19"/>
      <c r="E58" s="17"/>
      <c r="F58" s="20">
        <f>IF(OR(C58="",D58=""),"",ROUND(MAX(0,IF(MOD(D58-C58,1)=0,1,MOD(D58-C58,1))*24-N(E58)/60),2))</f>
      </c>
      <c r="G58" s="20">
        <f>IF(F58="","",ROUND(MAX(0,(IF(MOD(D58-C58,1)=0,1,MOD(D58-C58,1))-(MAX(0,MIN((C58+IF(MOD(D58-C58,1)=0,1,MOD(D58-C58,1))),22/24)-MAX(C58,6/24))+MAX(0,MIN((C58+IF(MOD(D58-C58,1)=0,1,MOD(D58-C58,1))),46/24)-MAX(C58,30/24))))*24*F58/(IF(MOD(D58-C58,1)=0,1,MOD(D58-C58,1))*24)),2))</f>
      </c>
      <c r="H58" s="20">
        <f>IF(B58="","",IFERROR(VLOOKUP(B58,'Kalendārs'!$A$2:$F$734,6,FALSE),IF(WEEKDAY(B58,2)&gt;5,0,$H$4)))</f>
      </c>
      <c r="I58" s="21">
        <f>IF(B58="","",IF(IFERROR(VLOOKUP(B58,'Kalendārs'!$A$2:$D$734,4,FALSE),"")="Svētku diena","Jā",""))</f>
      </c>
      <c r="J58" s="20">
        <f>IF(OR(F58="",H58=""),"",IF(I58="Jā",0,MAX(0,F58-H58)))</f>
      </c>
      <c r="K58" s="20">
        <f>IF(F58="","",IF(I58="Jā",F58,0))</f>
      </c>
      <c r="L58" s="17"/>
    </row>
    <row r="59" spans="1:12" x14ac:dyDescent="0.25">
      <c r="A59" s="17"/>
      <c r="B59" s="18"/>
      <c r="C59" s="19"/>
      <c r="D59" s="19"/>
      <c r="E59" s="17"/>
      <c r="F59" s="20">
        <f>IF(OR(C59="",D59=""),"",ROUND(MAX(0,IF(MOD(D59-C59,1)=0,1,MOD(D59-C59,1))*24-N(E59)/60),2))</f>
      </c>
      <c r="G59" s="20">
        <f>IF(F59="","",ROUND(MAX(0,(IF(MOD(D59-C59,1)=0,1,MOD(D59-C59,1))-(MAX(0,MIN((C59+IF(MOD(D59-C59,1)=0,1,MOD(D59-C59,1))),22/24)-MAX(C59,6/24))+MAX(0,MIN((C59+IF(MOD(D59-C59,1)=0,1,MOD(D59-C59,1))),46/24)-MAX(C59,30/24))))*24*F59/(IF(MOD(D59-C59,1)=0,1,MOD(D59-C59,1))*24)),2))</f>
      </c>
      <c r="H59" s="20">
        <f>IF(B59="","",IFERROR(VLOOKUP(B59,'Kalendārs'!$A$2:$F$734,6,FALSE),IF(WEEKDAY(B59,2)&gt;5,0,$H$4)))</f>
      </c>
      <c r="I59" s="21">
        <f>IF(B59="","",IF(IFERROR(VLOOKUP(B59,'Kalendārs'!$A$2:$D$734,4,FALSE),"")="Svētku diena","Jā",""))</f>
      </c>
      <c r="J59" s="20">
        <f>IF(OR(F59="",H59=""),"",IF(I59="Jā",0,MAX(0,F59-H59)))</f>
      </c>
      <c r="K59" s="20">
        <f>IF(F59="","",IF(I59="Jā",F59,0))</f>
      </c>
      <c r="L59" s="17"/>
    </row>
    <row r="60" spans="1:12" x14ac:dyDescent="0.25">
      <c r="A60" s="17"/>
      <c r="B60" s="18"/>
      <c r="C60" s="19"/>
      <c r="D60" s="19"/>
      <c r="E60" s="17"/>
      <c r="F60" s="20">
        <f>IF(OR(C60="",D60=""),"",ROUND(MAX(0,IF(MOD(D60-C60,1)=0,1,MOD(D60-C60,1))*24-N(E60)/60),2))</f>
      </c>
      <c r="G60" s="20">
        <f>IF(F60="","",ROUND(MAX(0,(IF(MOD(D60-C60,1)=0,1,MOD(D60-C60,1))-(MAX(0,MIN((C60+IF(MOD(D60-C60,1)=0,1,MOD(D60-C60,1))),22/24)-MAX(C60,6/24))+MAX(0,MIN((C60+IF(MOD(D60-C60,1)=0,1,MOD(D60-C60,1))),46/24)-MAX(C60,30/24))))*24*F60/(IF(MOD(D60-C60,1)=0,1,MOD(D60-C60,1))*24)),2))</f>
      </c>
      <c r="H60" s="20">
        <f>IF(B60="","",IFERROR(VLOOKUP(B60,'Kalendārs'!$A$2:$F$734,6,FALSE),IF(WEEKDAY(B60,2)&gt;5,0,$H$4)))</f>
      </c>
      <c r="I60" s="21">
        <f>IF(B60="","",IF(IFERROR(VLOOKUP(B60,'Kalendārs'!$A$2:$D$734,4,FALSE),"")="Svētku diena","Jā",""))</f>
      </c>
      <c r="J60" s="20">
        <f>IF(OR(F60="",H60=""),"",IF(I60="Jā",0,MAX(0,F60-H60)))</f>
      </c>
      <c r="K60" s="20">
        <f>IF(F60="","",IF(I60="Jā",F60,0))</f>
      </c>
      <c r="L60" s="17"/>
    </row>
    <row r="61" spans="1:12" x14ac:dyDescent="0.25">
      <c r="A61" s="17"/>
      <c r="B61" s="18"/>
      <c r="C61" s="19"/>
      <c r="D61" s="19"/>
      <c r="E61" s="17"/>
      <c r="F61" s="20">
        <f>IF(OR(C61="",D61=""),"",ROUND(MAX(0,IF(MOD(D61-C61,1)=0,1,MOD(D61-C61,1))*24-N(E61)/60),2))</f>
      </c>
      <c r="G61" s="20">
        <f>IF(F61="","",ROUND(MAX(0,(IF(MOD(D61-C61,1)=0,1,MOD(D61-C61,1))-(MAX(0,MIN((C61+IF(MOD(D61-C61,1)=0,1,MOD(D61-C61,1))),22/24)-MAX(C61,6/24))+MAX(0,MIN((C61+IF(MOD(D61-C61,1)=0,1,MOD(D61-C61,1))),46/24)-MAX(C61,30/24))))*24*F61/(IF(MOD(D61-C61,1)=0,1,MOD(D61-C61,1))*24)),2))</f>
      </c>
      <c r="H61" s="20">
        <f>IF(B61="","",IFERROR(VLOOKUP(B61,'Kalendārs'!$A$2:$F$734,6,FALSE),IF(WEEKDAY(B61,2)&gt;5,0,$H$4)))</f>
      </c>
      <c r="I61" s="21">
        <f>IF(B61="","",IF(IFERROR(VLOOKUP(B61,'Kalendārs'!$A$2:$D$734,4,FALSE),"")="Svētku diena","Jā",""))</f>
      </c>
      <c r="J61" s="20">
        <f>IF(OR(F61="",H61=""),"",IF(I61="Jā",0,MAX(0,F61-H61)))</f>
      </c>
      <c r="K61" s="20">
        <f>IF(F61="","",IF(I61="Jā",F61,0))</f>
      </c>
      <c r="L61" s="17"/>
    </row>
    <row r="62" spans="1:12" x14ac:dyDescent="0.25">
      <c r="A62" s="17"/>
      <c r="B62" s="18"/>
      <c r="C62" s="19"/>
      <c r="D62" s="19"/>
      <c r="E62" s="17"/>
      <c r="F62" s="20">
        <f>IF(OR(C62="",D62=""),"",ROUND(MAX(0,IF(MOD(D62-C62,1)=0,1,MOD(D62-C62,1))*24-N(E62)/60),2))</f>
      </c>
      <c r="G62" s="20">
        <f>IF(F62="","",ROUND(MAX(0,(IF(MOD(D62-C62,1)=0,1,MOD(D62-C62,1))-(MAX(0,MIN((C62+IF(MOD(D62-C62,1)=0,1,MOD(D62-C62,1))),22/24)-MAX(C62,6/24))+MAX(0,MIN((C62+IF(MOD(D62-C62,1)=0,1,MOD(D62-C62,1))),46/24)-MAX(C62,30/24))))*24*F62/(IF(MOD(D62-C62,1)=0,1,MOD(D62-C62,1))*24)),2))</f>
      </c>
      <c r="H62" s="20">
        <f>IF(B62="","",IFERROR(VLOOKUP(B62,'Kalendārs'!$A$2:$F$734,6,FALSE),IF(WEEKDAY(B62,2)&gt;5,0,$H$4)))</f>
      </c>
      <c r="I62" s="21">
        <f>IF(B62="","",IF(IFERROR(VLOOKUP(B62,'Kalendārs'!$A$2:$D$734,4,FALSE),"")="Svētku diena","Jā",""))</f>
      </c>
      <c r="J62" s="20">
        <f>IF(OR(F62="",H62=""),"",IF(I62="Jā",0,MAX(0,F62-H62)))</f>
      </c>
      <c r="K62" s="20">
        <f>IF(F62="","",IF(I62="Jā",F62,0))</f>
      </c>
      <c r="L62" s="17"/>
    </row>
    <row r="63" spans="1:12" x14ac:dyDescent="0.25">
      <c r="A63" s="17"/>
      <c r="B63" s="18"/>
      <c r="C63" s="19"/>
      <c r="D63" s="19"/>
      <c r="E63" s="17"/>
      <c r="F63" s="20">
        <f>IF(OR(C63="",D63=""),"",ROUND(MAX(0,IF(MOD(D63-C63,1)=0,1,MOD(D63-C63,1))*24-N(E63)/60),2))</f>
      </c>
      <c r="G63" s="20">
        <f>IF(F63="","",ROUND(MAX(0,(IF(MOD(D63-C63,1)=0,1,MOD(D63-C63,1))-(MAX(0,MIN((C63+IF(MOD(D63-C63,1)=0,1,MOD(D63-C63,1))),22/24)-MAX(C63,6/24))+MAX(0,MIN((C63+IF(MOD(D63-C63,1)=0,1,MOD(D63-C63,1))),46/24)-MAX(C63,30/24))))*24*F63/(IF(MOD(D63-C63,1)=0,1,MOD(D63-C63,1))*24)),2))</f>
      </c>
      <c r="H63" s="20">
        <f>IF(B63="","",IFERROR(VLOOKUP(B63,'Kalendārs'!$A$2:$F$734,6,FALSE),IF(WEEKDAY(B63,2)&gt;5,0,$H$4)))</f>
      </c>
      <c r="I63" s="21">
        <f>IF(B63="","",IF(IFERROR(VLOOKUP(B63,'Kalendārs'!$A$2:$D$734,4,FALSE),"")="Svētku diena","Jā",""))</f>
      </c>
      <c r="J63" s="20">
        <f>IF(OR(F63="",H63=""),"",IF(I63="Jā",0,MAX(0,F63-H63)))</f>
      </c>
      <c r="K63" s="20">
        <f>IF(F63="","",IF(I63="Jā",F63,0))</f>
      </c>
      <c r="L63" s="17"/>
    </row>
    <row r="64" spans="1:12" x14ac:dyDescent="0.25">
      <c r="A64" s="17"/>
      <c r="B64" s="18"/>
      <c r="C64" s="19"/>
      <c r="D64" s="19"/>
      <c r="E64" s="17"/>
      <c r="F64" s="20">
        <f>IF(OR(C64="",D64=""),"",ROUND(MAX(0,IF(MOD(D64-C64,1)=0,1,MOD(D64-C64,1))*24-N(E64)/60),2))</f>
      </c>
      <c r="G64" s="20">
        <f>IF(F64="","",ROUND(MAX(0,(IF(MOD(D64-C64,1)=0,1,MOD(D64-C64,1))-(MAX(0,MIN((C64+IF(MOD(D64-C64,1)=0,1,MOD(D64-C64,1))),22/24)-MAX(C64,6/24))+MAX(0,MIN((C64+IF(MOD(D64-C64,1)=0,1,MOD(D64-C64,1))),46/24)-MAX(C64,30/24))))*24*F64/(IF(MOD(D64-C64,1)=0,1,MOD(D64-C64,1))*24)),2))</f>
      </c>
      <c r="H64" s="20">
        <f>IF(B64="","",IFERROR(VLOOKUP(B64,'Kalendārs'!$A$2:$F$734,6,FALSE),IF(WEEKDAY(B64,2)&gt;5,0,$H$4)))</f>
      </c>
      <c r="I64" s="21">
        <f>IF(B64="","",IF(IFERROR(VLOOKUP(B64,'Kalendārs'!$A$2:$D$734,4,FALSE),"")="Svētku diena","Jā",""))</f>
      </c>
      <c r="J64" s="20">
        <f>IF(OR(F64="",H64=""),"",IF(I64="Jā",0,MAX(0,F64-H64)))</f>
      </c>
      <c r="K64" s="20">
        <f>IF(F64="","",IF(I64="Jā",F64,0))</f>
      </c>
      <c r="L64" s="17"/>
    </row>
    <row r="65" spans="1:12" x14ac:dyDescent="0.25">
      <c r="A65" s="17"/>
      <c r="B65" s="18"/>
      <c r="C65" s="19"/>
      <c r="D65" s="19"/>
      <c r="E65" s="17"/>
      <c r="F65" s="20">
        <f>IF(OR(C65="",D65=""),"",ROUND(MAX(0,IF(MOD(D65-C65,1)=0,1,MOD(D65-C65,1))*24-N(E65)/60),2))</f>
      </c>
      <c r="G65" s="20">
        <f>IF(F65="","",ROUND(MAX(0,(IF(MOD(D65-C65,1)=0,1,MOD(D65-C65,1))-(MAX(0,MIN((C65+IF(MOD(D65-C65,1)=0,1,MOD(D65-C65,1))),22/24)-MAX(C65,6/24))+MAX(0,MIN((C65+IF(MOD(D65-C65,1)=0,1,MOD(D65-C65,1))),46/24)-MAX(C65,30/24))))*24*F65/(IF(MOD(D65-C65,1)=0,1,MOD(D65-C65,1))*24)),2))</f>
      </c>
      <c r="H65" s="20">
        <f>IF(B65="","",IFERROR(VLOOKUP(B65,'Kalendārs'!$A$2:$F$734,6,FALSE),IF(WEEKDAY(B65,2)&gt;5,0,$H$4)))</f>
      </c>
      <c r="I65" s="21">
        <f>IF(B65="","",IF(IFERROR(VLOOKUP(B65,'Kalendārs'!$A$2:$D$734,4,FALSE),"")="Svētku diena","Jā",""))</f>
      </c>
      <c r="J65" s="20">
        <f>IF(OR(F65="",H65=""),"",IF(I65="Jā",0,MAX(0,F65-H65)))</f>
      </c>
      <c r="K65" s="20">
        <f>IF(F65="","",IF(I65="Jā",F65,0))</f>
      </c>
      <c r="L65" s="17"/>
    </row>
    <row r="66" spans="1:12" x14ac:dyDescent="0.25">
      <c r="A66" s="17"/>
      <c r="B66" s="18"/>
      <c r="C66" s="19"/>
      <c r="D66" s="19"/>
      <c r="E66" s="17"/>
      <c r="F66" s="20">
        <f>IF(OR(C66="",D66=""),"",ROUND(MAX(0,IF(MOD(D66-C66,1)=0,1,MOD(D66-C66,1))*24-N(E66)/60),2))</f>
      </c>
      <c r="G66" s="20">
        <f>IF(F66="","",ROUND(MAX(0,(IF(MOD(D66-C66,1)=0,1,MOD(D66-C66,1))-(MAX(0,MIN((C66+IF(MOD(D66-C66,1)=0,1,MOD(D66-C66,1))),22/24)-MAX(C66,6/24))+MAX(0,MIN((C66+IF(MOD(D66-C66,1)=0,1,MOD(D66-C66,1))),46/24)-MAX(C66,30/24))))*24*F66/(IF(MOD(D66-C66,1)=0,1,MOD(D66-C66,1))*24)),2))</f>
      </c>
      <c r="H66" s="20">
        <f>IF(B66="","",IFERROR(VLOOKUP(B66,'Kalendārs'!$A$2:$F$734,6,FALSE),IF(WEEKDAY(B66,2)&gt;5,0,$H$4)))</f>
      </c>
      <c r="I66" s="21">
        <f>IF(B66="","",IF(IFERROR(VLOOKUP(B66,'Kalendārs'!$A$2:$D$734,4,FALSE),"")="Svētku diena","Jā",""))</f>
      </c>
      <c r="J66" s="20">
        <f>IF(OR(F66="",H66=""),"",IF(I66="Jā",0,MAX(0,F66-H66)))</f>
      </c>
      <c r="K66" s="20">
        <f>IF(F66="","",IF(I66="Jā",F66,0))</f>
      </c>
      <c r="L66" s="17"/>
    </row>
    <row r="67" spans="1:12" x14ac:dyDescent="0.25">
      <c r="A67" s="17"/>
      <c r="B67" s="18"/>
      <c r="C67" s="19"/>
      <c r="D67" s="19"/>
      <c r="E67" s="17"/>
      <c r="F67" s="20">
        <f>IF(OR(C67="",D67=""),"",ROUND(MAX(0,IF(MOD(D67-C67,1)=0,1,MOD(D67-C67,1))*24-N(E67)/60),2))</f>
      </c>
      <c r="G67" s="20">
        <f>IF(F67="","",ROUND(MAX(0,(IF(MOD(D67-C67,1)=0,1,MOD(D67-C67,1))-(MAX(0,MIN((C67+IF(MOD(D67-C67,1)=0,1,MOD(D67-C67,1))),22/24)-MAX(C67,6/24))+MAX(0,MIN((C67+IF(MOD(D67-C67,1)=0,1,MOD(D67-C67,1))),46/24)-MAX(C67,30/24))))*24*F67/(IF(MOD(D67-C67,1)=0,1,MOD(D67-C67,1))*24)),2))</f>
      </c>
      <c r="H67" s="20">
        <f>IF(B67="","",IFERROR(VLOOKUP(B67,'Kalendārs'!$A$2:$F$734,6,FALSE),IF(WEEKDAY(B67,2)&gt;5,0,$H$4)))</f>
      </c>
      <c r="I67" s="21">
        <f>IF(B67="","",IF(IFERROR(VLOOKUP(B67,'Kalendārs'!$A$2:$D$734,4,FALSE),"")="Svētku diena","Jā",""))</f>
      </c>
      <c r="J67" s="20">
        <f>IF(OR(F67="",H67=""),"",IF(I67="Jā",0,MAX(0,F67-H67)))</f>
      </c>
      <c r="K67" s="20">
        <f>IF(F67="","",IF(I67="Jā",F67,0))</f>
      </c>
      <c r="L67" s="17"/>
    </row>
    <row r="68" spans="1:12" x14ac:dyDescent="0.25">
      <c r="A68" s="17"/>
      <c r="B68" s="18"/>
      <c r="C68" s="19"/>
      <c r="D68" s="19"/>
      <c r="E68" s="17"/>
      <c r="F68" s="20">
        <f>IF(OR(C68="",D68=""),"",ROUND(MAX(0,IF(MOD(D68-C68,1)=0,1,MOD(D68-C68,1))*24-N(E68)/60),2))</f>
      </c>
      <c r="G68" s="20">
        <f>IF(F68="","",ROUND(MAX(0,(IF(MOD(D68-C68,1)=0,1,MOD(D68-C68,1))-(MAX(0,MIN((C68+IF(MOD(D68-C68,1)=0,1,MOD(D68-C68,1))),22/24)-MAX(C68,6/24))+MAX(0,MIN((C68+IF(MOD(D68-C68,1)=0,1,MOD(D68-C68,1))),46/24)-MAX(C68,30/24))))*24*F68/(IF(MOD(D68-C68,1)=0,1,MOD(D68-C68,1))*24)),2))</f>
      </c>
      <c r="H68" s="20">
        <f>IF(B68="","",IFERROR(VLOOKUP(B68,'Kalendārs'!$A$2:$F$734,6,FALSE),IF(WEEKDAY(B68,2)&gt;5,0,$H$4)))</f>
      </c>
      <c r="I68" s="21">
        <f>IF(B68="","",IF(IFERROR(VLOOKUP(B68,'Kalendārs'!$A$2:$D$734,4,FALSE),"")="Svētku diena","Jā",""))</f>
      </c>
      <c r="J68" s="20">
        <f>IF(OR(F68="",H68=""),"",IF(I68="Jā",0,MAX(0,F68-H68)))</f>
      </c>
      <c r="K68" s="20">
        <f>IF(F68="","",IF(I68="Jā",F68,0))</f>
      </c>
      <c r="L68" s="17"/>
    </row>
    <row r="69" spans="1:12" x14ac:dyDescent="0.25">
      <c r="A69" s="17"/>
      <c r="B69" s="18"/>
      <c r="C69" s="19"/>
      <c r="D69" s="19"/>
      <c r="E69" s="17"/>
      <c r="F69" s="20">
        <f>IF(OR(C69="",D69=""),"",ROUND(MAX(0,IF(MOD(D69-C69,1)=0,1,MOD(D69-C69,1))*24-N(E69)/60),2))</f>
      </c>
      <c r="G69" s="20">
        <f>IF(F69="","",ROUND(MAX(0,(IF(MOD(D69-C69,1)=0,1,MOD(D69-C69,1))-(MAX(0,MIN((C69+IF(MOD(D69-C69,1)=0,1,MOD(D69-C69,1))),22/24)-MAX(C69,6/24))+MAX(0,MIN((C69+IF(MOD(D69-C69,1)=0,1,MOD(D69-C69,1))),46/24)-MAX(C69,30/24))))*24*F69/(IF(MOD(D69-C69,1)=0,1,MOD(D69-C69,1))*24)),2))</f>
      </c>
      <c r="H69" s="20">
        <f>IF(B69="","",IFERROR(VLOOKUP(B69,'Kalendārs'!$A$2:$F$734,6,FALSE),IF(WEEKDAY(B69,2)&gt;5,0,$H$4)))</f>
      </c>
      <c r="I69" s="21">
        <f>IF(B69="","",IF(IFERROR(VLOOKUP(B69,'Kalendārs'!$A$2:$D$734,4,FALSE),"")="Svētku diena","Jā",""))</f>
      </c>
      <c r="J69" s="20">
        <f>IF(OR(F69="",H69=""),"",IF(I69="Jā",0,MAX(0,F69-H69)))</f>
      </c>
      <c r="K69" s="20">
        <f>IF(F69="","",IF(I69="Jā",F69,0))</f>
      </c>
      <c r="L69" s="17"/>
    </row>
    <row r="70" spans="1:12" x14ac:dyDescent="0.25">
      <c r="A70" s="17"/>
      <c r="B70" s="18"/>
      <c r="C70" s="19"/>
      <c r="D70" s="19"/>
      <c r="E70" s="17"/>
      <c r="F70" s="20">
        <f>IF(OR(C70="",D70=""),"",ROUND(MAX(0,IF(MOD(D70-C70,1)=0,1,MOD(D70-C70,1))*24-N(E70)/60),2))</f>
      </c>
      <c r="G70" s="20">
        <f>IF(F70="","",ROUND(MAX(0,(IF(MOD(D70-C70,1)=0,1,MOD(D70-C70,1))-(MAX(0,MIN((C70+IF(MOD(D70-C70,1)=0,1,MOD(D70-C70,1))),22/24)-MAX(C70,6/24))+MAX(0,MIN((C70+IF(MOD(D70-C70,1)=0,1,MOD(D70-C70,1))),46/24)-MAX(C70,30/24))))*24*F70/(IF(MOD(D70-C70,1)=0,1,MOD(D70-C70,1))*24)),2))</f>
      </c>
      <c r="H70" s="20">
        <f>IF(B70="","",IFERROR(VLOOKUP(B70,'Kalendārs'!$A$2:$F$734,6,FALSE),IF(WEEKDAY(B70,2)&gt;5,0,$H$4)))</f>
      </c>
      <c r="I70" s="21">
        <f>IF(B70="","",IF(IFERROR(VLOOKUP(B70,'Kalendārs'!$A$2:$D$734,4,FALSE),"")="Svētku diena","Jā",""))</f>
      </c>
      <c r="J70" s="20">
        <f>IF(OR(F70="",H70=""),"",IF(I70="Jā",0,MAX(0,F70-H70)))</f>
      </c>
      <c r="K70" s="20">
        <f>IF(F70="","",IF(I70="Jā",F70,0))</f>
      </c>
      <c r="L70" s="17"/>
    </row>
    <row r="71" spans="1:12" x14ac:dyDescent="0.25">
      <c r="A71" s="17"/>
      <c r="B71" s="18"/>
      <c r="C71" s="19"/>
      <c r="D71" s="19"/>
      <c r="E71" s="17"/>
      <c r="F71" s="20">
        <f>IF(OR(C71="",D71=""),"",ROUND(MAX(0,IF(MOD(D71-C71,1)=0,1,MOD(D71-C71,1))*24-N(E71)/60),2))</f>
      </c>
      <c r="G71" s="20">
        <f>IF(F71="","",ROUND(MAX(0,(IF(MOD(D71-C71,1)=0,1,MOD(D71-C71,1))-(MAX(0,MIN((C71+IF(MOD(D71-C71,1)=0,1,MOD(D71-C71,1))),22/24)-MAX(C71,6/24))+MAX(0,MIN((C71+IF(MOD(D71-C71,1)=0,1,MOD(D71-C71,1))),46/24)-MAX(C71,30/24))))*24*F71/(IF(MOD(D71-C71,1)=0,1,MOD(D71-C71,1))*24)),2))</f>
      </c>
      <c r="H71" s="20">
        <f>IF(B71="","",IFERROR(VLOOKUP(B71,'Kalendārs'!$A$2:$F$734,6,FALSE),IF(WEEKDAY(B71,2)&gt;5,0,$H$4)))</f>
      </c>
      <c r="I71" s="21">
        <f>IF(B71="","",IF(IFERROR(VLOOKUP(B71,'Kalendārs'!$A$2:$D$734,4,FALSE),"")="Svētku diena","Jā",""))</f>
      </c>
      <c r="J71" s="20">
        <f>IF(OR(F71="",H71=""),"",IF(I71="Jā",0,MAX(0,F71-H71)))</f>
      </c>
      <c r="K71" s="20">
        <f>IF(F71="","",IF(I71="Jā",F71,0))</f>
      </c>
      <c r="L71" s="17"/>
    </row>
    <row r="72" spans="1:12" x14ac:dyDescent="0.25">
      <c r="A72" s="17"/>
      <c r="B72" s="18"/>
      <c r="C72" s="19"/>
      <c r="D72" s="19"/>
      <c r="E72" s="17"/>
      <c r="F72" s="20">
        <f>IF(OR(C72="",D72=""),"",ROUND(MAX(0,IF(MOD(D72-C72,1)=0,1,MOD(D72-C72,1))*24-N(E72)/60),2))</f>
      </c>
      <c r="G72" s="20">
        <f>IF(F72="","",ROUND(MAX(0,(IF(MOD(D72-C72,1)=0,1,MOD(D72-C72,1))-(MAX(0,MIN((C72+IF(MOD(D72-C72,1)=0,1,MOD(D72-C72,1))),22/24)-MAX(C72,6/24))+MAX(0,MIN((C72+IF(MOD(D72-C72,1)=0,1,MOD(D72-C72,1))),46/24)-MAX(C72,30/24))))*24*F72/(IF(MOD(D72-C72,1)=0,1,MOD(D72-C72,1))*24)),2))</f>
      </c>
      <c r="H72" s="20">
        <f>IF(B72="","",IFERROR(VLOOKUP(B72,'Kalendārs'!$A$2:$F$734,6,FALSE),IF(WEEKDAY(B72,2)&gt;5,0,$H$4)))</f>
      </c>
      <c r="I72" s="21">
        <f>IF(B72="","",IF(IFERROR(VLOOKUP(B72,'Kalendārs'!$A$2:$D$734,4,FALSE),"")="Svētku diena","Jā",""))</f>
      </c>
      <c r="J72" s="20">
        <f>IF(OR(F72="",H72=""),"",IF(I72="Jā",0,MAX(0,F72-H72)))</f>
      </c>
      <c r="K72" s="20">
        <f>IF(F72="","",IF(I72="Jā",F72,0))</f>
      </c>
      <c r="L72" s="17"/>
    </row>
    <row r="73" spans="1:12" x14ac:dyDescent="0.25">
      <c r="A73" s="17"/>
      <c r="B73" s="18"/>
      <c r="C73" s="19"/>
      <c r="D73" s="19"/>
      <c r="E73" s="17"/>
      <c r="F73" s="20">
        <f>IF(OR(C73="",D73=""),"",ROUND(MAX(0,IF(MOD(D73-C73,1)=0,1,MOD(D73-C73,1))*24-N(E73)/60),2))</f>
      </c>
      <c r="G73" s="20">
        <f>IF(F73="","",ROUND(MAX(0,(IF(MOD(D73-C73,1)=0,1,MOD(D73-C73,1))-(MAX(0,MIN((C73+IF(MOD(D73-C73,1)=0,1,MOD(D73-C73,1))),22/24)-MAX(C73,6/24))+MAX(0,MIN((C73+IF(MOD(D73-C73,1)=0,1,MOD(D73-C73,1))),46/24)-MAX(C73,30/24))))*24*F73/(IF(MOD(D73-C73,1)=0,1,MOD(D73-C73,1))*24)),2))</f>
      </c>
      <c r="H73" s="20">
        <f>IF(B73="","",IFERROR(VLOOKUP(B73,'Kalendārs'!$A$2:$F$734,6,FALSE),IF(WEEKDAY(B73,2)&gt;5,0,$H$4)))</f>
      </c>
      <c r="I73" s="21">
        <f>IF(B73="","",IF(IFERROR(VLOOKUP(B73,'Kalendārs'!$A$2:$D$734,4,FALSE),"")="Svētku diena","Jā",""))</f>
      </c>
      <c r="J73" s="20">
        <f>IF(OR(F73="",H73=""),"",IF(I73="Jā",0,MAX(0,F73-H73)))</f>
      </c>
      <c r="K73" s="20">
        <f>IF(F73="","",IF(I73="Jā",F73,0))</f>
      </c>
      <c r="L73" s="17"/>
    </row>
    <row r="74" spans="1:12" x14ac:dyDescent="0.25">
      <c r="A74" s="17"/>
      <c r="B74" s="18"/>
      <c r="C74" s="19"/>
      <c r="D74" s="19"/>
      <c r="E74" s="17"/>
      <c r="F74" s="20">
        <f>IF(OR(C74="",D74=""),"",ROUND(MAX(0,IF(MOD(D74-C74,1)=0,1,MOD(D74-C74,1))*24-N(E74)/60),2))</f>
      </c>
      <c r="G74" s="20">
        <f>IF(F74="","",ROUND(MAX(0,(IF(MOD(D74-C74,1)=0,1,MOD(D74-C74,1))-(MAX(0,MIN((C74+IF(MOD(D74-C74,1)=0,1,MOD(D74-C74,1))),22/24)-MAX(C74,6/24))+MAX(0,MIN((C74+IF(MOD(D74-C74,1)=0,1,MOD(D74-C74,1))),46/24)-MAX(C74,30/24))))*24*F74/(IF(MOD(D74-C74,1)=0,1,MOD(D74-C74,1))*24)),2))</f>
      </c>
      <c r="H74" s="20">
        <f>IF(B74="","",IFERROR(VLOOKUP(B74,'Kalendārs'!$A$2:$F$734,6,FALSE),IF(WEEKDAY(B74,2)&gt;5,0,$H$4)))</f>
      </c>
      <c r="I74" s="21">
        <f>IF(B74="","",IF(IFERROR(VLOOKUP(B74,'Kalendārs'!$A$2:$D$734,4,FALSE),"")="Svētku diena","Jā",""))</f>
      </c>
      <c r="J74" s="20">
        <f>IF(OR(F74="",H74=""),"",IF(I74="Jā",0,MAX(0,F74-H74)))</f>
      </c>
      <c r="K74" s="20">
        <f>IF(F74="","",IF(I74="Jā",F74,0))</f>
      </c>
      <c r="L74" s="17"/>
    </row>
    <row r="75" spans="1:12" x14ac:dyDescent="0.25">
      <c r="A75" s="17"/>
      <c r="B75" s="18"/>
      <c r="C75" s="19"/>
      <c r="D75" s="19"/>
      <c r="E75" s="17"/>
      <c r="F75" s="20">
        <f>IF(OR(C75="",D75=""),"",ROUND(MAX(0,IF(MOD(D75-C75,1)=0,1,MOD(D75-C75,1))*24-N(E75)/60),2))</f>
      </c>
      <c r="G75" s="20">
        <f>IF(F75="","",ROUND(MAX(0,(IF(MOD(D75-C75,1)=0,1,MOD(D75-C75,1))-(MAX(0,MIN((C75+IF(MOD(D75-C75,1)=0,1,MOD(D75-C75,1))),22/24)-MAX(C75,6/24))+MAX(0,MIN((C75+IF(MOD(D75-C75,1)=0,1,MOD(D75-C75,1))),46/24)-MAX(C75,30/24))))*24*F75/(IF(MOD(D75-C75,1)=0,1,MOD(D75-C75,1))*24)),2))</f>
      </c>
      <c r="H75" s="20">
        <f>IF(B75="","",IFERROR(VLOOKUP(B75,'Kalendārs'!$A$2:$F$734,6,FALSE),IF(WEEKDAY(B75,2)&gt;5,0,$H$4)))</f>
      </c>
      <c r="I75" s="21">
        <f>IF(B75="","",IF(IFERROR(VLOOKUP(B75,'Kalendārs'!$A$2:$D$734,4,FALSE),"")="Svētku diena","Jā",""))</f>
      </c>
      <c r="J75" s="20">
        <f>IF(OR(F75="",H75=""),"",IF(I75="Jā",0,MAX(0,F75-H75)))</f>
      </c>
      <c r="K75" s="20">
        <f>IF(F75="","",IF(I75="Jā",F75,0))</f>
      </c>
      <c r="L75" s="17"/>
    </row>
    <row r="76" spans="1:12" x14ac:dyDescent="0.25">
      <c r="A76" s="17"/>
      <c r="B76" s="18"/>
      <c r="C76" s="19"/>
      <c r="D76" s="19"/>
      <c r="E76" s="17"/>
      <c r="F76" s="20">
        <f>IF(OR(C76="",D76=""),"",ROUND(MAX(0,IF(MOD(D76-C76,1)=0,1,MOD(D76-C76,1))*24-N(E76)/60),2))</f>
      </c>
      <c r="G76" s="20">
        <f>IF(F76="","",ROUND(MAX(0,(IF(MOD(D76-C76,1)=0,1,MOD(D76-C76,1))-(MAX(0,MIN((C76+IF(MOD(D76-C76,1)=0,1,MOD(D76-C76,1))),22/24)-MAX(C76,6/24))+MAX(0,MIN((C76+IF(MOD(D76-C76,1)=0,1,MOD(D76-C76,1))),46/24)-MAX(C76,30/24))))*24*F76/(IF(MOD(D76-C76,1)=0,1,MOD(D76-C76,1))*24)),2))</f>
      </c>
      <c r="H76" s="20">
        <f>IF(B76="","",IFERROR(VLOOKUP(B76,'Kalendārs'!$A$2:$F$734,6,FALSE),IF(WEEKDAY(B76,2)&gt;5,0,$H$4)))</f>
      </c>
      <c r="I76" s="21">
        <f>IF(B76="","",IF(IFERROR(VLOOKUP(B76,'Kalendārs'!$A$2:$D$734,4,FALSE),"")="Svētku diena","Jā",""))</f>
      </c>
      <c r="J76" s="20">
        <f>IF(OR(F76="",H76=""),"",IF(I76="Jā",0,MAX(0,F76-H76)))</f>
      </c>
      <c r="K76" s="20">
        <f>IF(F76="","",IF(I76="Jā",F76,0))</f>
      </c>
      <c r="L76" s="17"/>
    </row>
    <row r="77" spans="1:12" x14ac:dyDescent="0.25">
      <c r="A77" s="17"/>
      <c r="B77" s="18"/>
      <c r="C77" s="19"/>
      <c r="D77" s="19"/>
      <c r="E77" s="17"/>
      <c r="F77" s="20">
        <f>IF(OR(C77="",D77=""),"",ROUND(MAX(0,IF(MOD(D77-C77,1)=0,1,MOD(D77-C77,1))*24-N(E77)/60),2))</f>
      </c>
      <c r="G77" s="20">
        <f>IF(F77="","",ROUND(MAX(0,(IF(MOD(D77-C77,1)=0,1,MOD(D77-C77,1))-(MAX(0,MIN((C77+IF(MOD(D77-C77,1)=0,1,MOD(D77-C77,1))),22/24)-MAX(C77,6/24))+MAX(0,MIN((C77+IF(MOD(D77-C77,1)=0,1,MOD(D77-C77,1))),46/24)-MAX(C77,30/24))))*24*F77/(IF(MOD(D77-C77,1)=0,1,MOD(D77-C77,1))*24)),2))</f>
      </c>
      <c r="H77" s="20">
        <f>IF(B77="","",IFERROR(VLOOKUP(B77,'Kalendārs'!$A$2:$F$734,6,FALSE),IF(WEEKDAY(B77,2)&gt;5,0,$H$4)))</f>
      </c>
      <c r="I77" s="21">
        <f>IF(B77="","",IF(IFERROR(VLOOKUP(B77,'Kalendārs'!$A$2:$D$734,4,FALSE),"")="Svētku diena","Jā",""))</f>
      </c>
      <c r="J77" s="20">
        <f>IF(OR(F77="",H77=""),"",IF(I77="Jā",0,MAX(0,F77-H77)))</f>
      </c>
      <c r="K77" s="20">
        <f>IF(F77="","",IF(I77="Jā",F77,0))</f>
      </c>
      <c r="L77" s="17"/>
    </row>
    <row r="78" spans="1:12" x14ac:dyDescent="0.25">
      <c r="A78" s="17"/>
      <c r="B78" s="18"/>
      <c r="C78" s="19"/>
      <c r="D78" s="19"/>
      <c r="E78" s="17"/>
      <c r="F78" s="20">
        <f>IF(OR(C78="",D78=""),"",ROUND(MAX(0,IF(MOD(D78-C78,1)=0,1,MOD(D78-C78,1))*24-N(E78)/60),2))</f>
      </c>
      <c r="G78" s="20">
        <f>IF(F78="","",ROUND(MAX(0,(IF(MOD(D78-C78,1)=0,1,MOD(D78-C78,1))-(MAX(0,MIN((C78+IF(MOD(D78-C78,1)=0,1,MOD(D78-C78,1))),22/24)-MAX(C78,6/24))+MAX(0,MIN((C78+IF(MOD(D78-C78,1)=0,1,MOD(D78-C78,1))),46/24)-MAX(C78,30/24))))*24*F78/(IF(MOD(D78-C78,1)=0,1,MOD(D78-C78,1))*24)),2))</f>
      </c>
      <c r="H78" s="20">
        <f>IF(B78="","",IFERROR(VLOOKUP(B78,'Kalendārs'!$A$2:$F$734,6,FALSE),IF(WEEKDAY(B78,2)&gt;5,0,$H$4)))</f>
      </c>
      <c r="I78" s="21">
        <f>IF(B78="","",IF(IFERROR(VLOOKUP(B78,'Kalendārs'!$A$2:$D$734,4,FALSE),"")="Svētku diena","Jā",""))</f>
      </c>
      <c r="J78" s="20">
        <f>IF(OR(F78="",H78=""),"",IF(I78="Jā",0,MAX(0,F78-H78)))</f>
      </c>
      <c r="K78" s="20">
        <f>IF(F78="","",IF(I78="Jā",F78,0))</f>
      </c>
      <c r="L78" s="17"/>
    </row>
    <row r="79" spans="1:12" x14ac:dyDescent="0.25">
      <c r="A79" s="17"/>
      <c r="B79" s="18"/>
      <c r="C79" s="19"/>
      <c r="D79" s="19"/>
      <c r="E79" s="17"/>
      <c r="F79" s="20">
        <f>IF(OR(C79="",D79=""),"",ROUND(MAX(0,IF(MOD(D79-C79,1)=0,1,MOD(D79-C79,1))*24-N(E79)/60),2))</f>
      </c>
      <c r="G79" s="20">
        <f>IF(F79="","",ROUND(MAX(0,(IF(MOD(D79-C79,1)=0,1,MOD(D79-C79,1))-(MAX(0,MIN((C79+IF(MOD(D79-C79,1)=0,1,MOD(D79-C79,1))),22/24)-MAX(C79,6/24))+MAX(0,MIN((C79+IF(MOD(D79-C79,1)=0,1,MOD(D79-C79,1))),46/24)-MAX(C79,30/24))))*24*F79/(IF(MOD(D79-C79,1)=0,1,MOD(D79-C79,1))*24)),2))</f>
      </c>
      <c r="H79" s="20">
        <f>IF(B79="","",IFERROR(VLOOKUP(B79,'Kalendārs'!$A$2:$F$734,6,FALSE),IF(WEEKDAY(B79,2)&gt;5,0,$H$4)))</f>
      </c>
      <c r="I79" s="21">
        <f>IF(B79="","",IF(IFERROR(VLOOKUP(B79,'Kalendārs'!$A$2:$D$734,4,FALSE),"")="Svētku diena","Jā",""))</f>
      </c>
      <c r="J79" s="20">
        <f>IF(OR(F79="",H79=""),"",IF(I79="Jā",0,MAX(0,F79-H79)))</f>
      </c>
      <c r="K79" s="20">
        <f>IF(F79="","",IF(I79="Jā",F79,0))</f>
      </c>
      <c r="L79" s="17"/>
    </row>
    <row r="80" spans="1:12" x14ac:dyDescent="0.25">
      <c r="A80" s="17"/>
      <c r="B80" s="18"/>
      <c r="C80" s="19"/>
      <c r="D80" s="19"/>
      <c r="E80" s="17"/>
      <c r="F80" s="20">
        <f>IF(OR(C80="",D80=""),"",ROUND(MAX(0,IF(MOD(D80-C80,1)=0,1,MOD(D80-C80,1))*24-N(E80)/60),2))</f>
      </c>
      <c r="G80" s="20">
        <f>IF(F80="","",ROUND(MAX(0,(IF(MOD(D80-C80,1)=0,1,MOD(D80-C80,1))-(MAX(0,MIN((C80+IF(MOD(D80-C80,1)=0,1,MOD(D80-C80,1))),22/24)-MAX(C80,6/24))+MAX(0,MIN((C80+IF(MOD(D80-C80,1)=0,1,MOD(D80-C80,1))),46/24)-MAX(C80,30/24))))*24*F80/(IF(MOD(D80-C80,1)=0,1,MOD(D80-C80,1))*24)),2))</f>
      </c>
      <c r="H80" s="20">
        <f>IF(B80="","",IFERROR(VLOOKUP(B80,'Kalendārs'!$A$2:$F$734,6,FALSE),IF(WEEKDAY(B80,2)&gt;5,0,$H$4)))</f>
      </c>
      <c r="I80" s="21">
        <f>IF(B80="","",IF(IFERROR(VLOOKUP(B80,'Kalendārs'!$A$2:$D$734,4,FALSE),"")="Svētku diena","Jā",""))</f>
      </c>
      <c r="J80" s="20">
        <f>IF(OR(F80="",H80=""),"",IF(I80="Jā",0,MAX(0,F80-H80)))</f>
      </c>
      <c r="K80" s="20">
        <f>IF(F80="","",IF(I80="Jā",F80,0))</f>
      </c>
      <c r="L80" s="17"/>
    </row>
    <row r="81" spans="1:12" x14ac:dyDescent="0.25">
      <c r="A81" s="17"/>
      <c r="B81" s="18"/>
      <c r="C81" s="19"/>
      <c r="D81" s="19"/>
      <c r="E81" s="17"/>
      <c r="F81" s="20">
        <f>IF(OR(C81="",D81=""),"",ROUND(MAX(0,IF(MOD(D81-C81,1)=0,1,MOD(D81-C81,1))*24-N(E81)/60),2))</f>
      </c>
      <c r="G81" s="20">
        <f>IF(F81="","",ROUND(MAX(0,(IF(MOD(D81-C81,1)=0,1,MOD(D81-C81,1))-(MAX(0,MIN((C81+IF(MOD(D81-C81,1)=0,1,MOD(D81-C81,1))),22/24)-MAX(C81,6/24))+MAX(0,MIN((C81+IF(MOD(D81-C81,1)=0,1,MOD(D81-C81,1))),46/24)-MAX(C81,30/24))))*24*F81/(IF(MOD(D81-C81,1)=0,1,MOD(D81-C81,1))*24)),2))</f>
      </c>
      <c r="H81" s="20">
        <f>IF(B81="","",IFERROR(VLOOKUP(B81,'Kalendārs'!$A$2:$F$734,6,FALSE),IF(WEEKDAY(B81,2)&gt;5,0,$H$4)))</f>
      </c>
      <c r="I81" s="21">
        <f>IF(B81="","",IF(IFERROR(VLOOKUP(B81,'Kalendārs'!$A$2:$D$734,4,FALSE),"")="Svētku diena","Jā",""))</f>
      </c>
      <c r="J81" s="20">
        <f>IF(OR(F81="",H81=""),"",IF(I81="Jā",0,MAX(0,F81-H81)))</f>
      </c>
      <c r="K81" s="20">
        <f>IF(F81="","",IF(I81="Jā",F81,0))</f>
      </c>
      <c r="L81" s="17"/>
    </row>
    <row r="82" spans="1:12" x14ac:dyDescent="0.25">
      <c r="A82" s="17"/>
      <c r="B82" s="18"/>
      <c r="C82" s="19"/>
      <c r="D82" s="19"/>
      <c r="E82" s="17"/>
      <c r="F82" s="20">
        <f>IF(OR(C82="",D82=""),"",ROUND(MAX(0,IF(MOD(D82-C82,1)=0,1,MOD(D82-C82,1))*24-N(E82)/60),2))</f>
      </c>
      <c r="G82" s="20">
        <f>IF(F82="","",ROUND(MAX(0,(IF(MOD(D82-C82,1)=0,1,MOD(D82-C82,1))-(MAX(0,MIN((C82+IF(MOD(D82-C82,1)=0,1,MOD(D82-C82,1))),22/24)-MAX(C82,6/24))+MAX(0,MIN((C82+IF(MOD(D82-C82,1)=0,1,MOD(D82-C82,1))),46/24)-MAX(C82,30/24))))*24*F82/(IF(MOD(D82-C82,1)=0,1,MOD(D82-C82,1))*24)),2))</f>
      </c>
      <c r="H82" s="20">
        <f>IF(B82="","",IFERROR(VLOOKUP(B82,'Kalendārs'!$A$2:$F$734,6,FALSE),IF(WEEKDAY(B82,2)&gt;5,0,$H$4)))</f>
      </c>
      <c r="I82" s="21">
        <f>IF(B82="","",IF(IFERROR(VLOOKUP(B82,'Kalendārs'!$A$2:$D$734,4,FALSE),"")="Svētku diena","Jā",""))</f>
      </c>
      <c r="J82" s="20">
        <f>IF(OR(F82="",H82=""),"",IF(I82="Jā",0,MAX(0,F82-H82)))</f>
      </c>
      <c r="K82" s="20">
        <f>IF(F82="","",IF(I82="Jā",F82,0))</f>
      </c>
      <c r="L82" s="17"/>
    </row>
    <row r="83" spans="1:12" x14ac:dyDescent="0.25">
      <c r="A83" s="17"/>
      <c r="B83" s="18"/>
      <c r="C83" s="19"/>
      <c r="D83" s="19"/>
      <c r="E83" s="17"/>
      <c r="F83" s="20">
        <f>IF(OR(C83="",D83=""),"",ROUND(MAX(0,IF(MOD(D83-C83,1)=0,1,MOD(D83-C83,1))*24-N(E83)/60),2))</f>
      </c>
      <c r="G83" s="20">
        <f>IF(F83="","",ROUND(MAX(0,(IF(MOD(D83-C83,1)=0,1,MOD(D83-C83,1))-(MAX(0,MIN((C83+IF(MOD(D83-C83,1)=0,1,MOD(D83-C83,1))),22/24)-MAX(C83,6/24))+MAX(0,MIN((C83+IF(MOD(D83-C83,1)=0,1,MOD(D83-C83,1))),46/24)-MAX(C83,30/24))))*24*F83/(IF(MOD(D83-C83,1)=0,1,MOD(D83-C83,1))*24)),2))</f>
      </c>
      <c r="H83" s="20">
        <f>IF(B83="","",IFERROR(VLOOKUP(B83,'Kalendārs'!$A$2:$F$734,6,FALSE),IF(WEEKDAY(B83,2)&gt;5,0,$H$4)))</f>
      </c>
      <c r="I83" s="21">
        <f>IF(B83="","",IF(IFERROR(VLOOKUP(B83,'Kalendārs'!$A$2:$D$734,4,FALSE),"")="Svētku diena","Jā",""))</f>
      </c>
      <c r="J83" s="20">
        <f>IF(OR(F83="",H83=""),"",IF(I83="Jā",0,MAX(0,F83-H83)))</f>
      </c>
      <c r="K83" s="20">
        <f>IF(F83="","",IF(I83="Jā",F83,0))</f>
      </c>
      <c r="L83" s="17"/>
    </row>
    <row r="84" spans="1:12" x14ac:dyDescent="0.25">
      <c r="A84" s="17"/>
      <c r="B84" s="18"/>
      <c r="C84" s="19"/>
      <c r="D84" s="19"/>
      <c r="E84" s="17"/>
      <c r="F84" s="20">
        <f>IF(OR(C84="",D84=""),"",ROUND(MAX(0,IF(MOD(D84-C84,1)=0,1,MOD(D84-C84,1))*24-N(E84)/60),2))</f>
      </c>
      <c r="G84" s="20">
        <f>IF(F84="","",ROUND(MAX(0,(IF(MOD(D84-C84,1)=0,1,MOD(D84-C84,1))-(MAX(0,MIN((C84+IF(MOD(D84-C84,1)=0,1,MOD(D84-C84,1))),22/24)-MAX(C84,6/24))+MAX(0,MIN((C84+IF(MOD(D84-C84,1)=0,1,MOD(D84-C84,1))),46/24)-MAX(C84,30/24))))*24*F84/(IF(MOD(D84-C84,1)=0,1,MOD(D84-C84,1))*24)),2))</f>
      </c>
      <c r="H84" s="20">
        <f>IF(B84="","",IFERROR(VLOOKUP(B84,'Kalendārs'!$A$2:$F$734,6,FALSE),IF(WEEKDAY(B84,2)&gt;5,0,$H$4)))</f>
      </c>
      <c r="I84" s="21">
        <f>IF(B84="","",IF(IFERROR(VLOOKUP(B84,'Kalendārs'!$A$2:$D$734,4,FALSE),"")="Svētku diena","Jā",""))</f>
      </c>
      <c r="J84" s="20">
        <f>IF(OR(F84="",H84=""),"",IF(I84="Jā",0,MAX(0,F84-H84)))</f>
      </c>
      <c r="K84" s="20">
        <f>IF(F84="","",IF(I84="Jā",F84,0))</f>
      </c>
      <c r="L84" s="17"/>
    </row>
    <row r="85" spans="1:12" x14ac:dyDescent="0.25">
      <c r="A85" s="17"/>
      <c r="B85" s="18"/>
      <c r="C85" s="19"/>
      <c r="D85" s="19"/>
      <c r="E85" s="17"/>
      <c r="F85" s="20">
        <f>IF(OR(C85="",D85=""),"",ROUND(MAX(0,IF(MOD(D85-C85,1)=0,1,MOD(D85-C85,1))*24-N(E85)/60),2))</f>
      </c>
      <c r="G85" s="20">
        <f>IF(F85="","",ROUND(MAX(0,(IF(MOD(D85-C85,1)=0,1,MOD(D85-C85,1))-(MAX(0,MIN((C85+IF(MOD(D85-C85,1)=0,1,MOD(D85-C85,1))),22/24)-MAX(C85,6/24))+MAX(0,MIN((C85+IF(MOD(D85-C85,1)=0,1,MOD(D85-C85,1))),46/24)-MAX(C85,30/24))))*24*F85/(IF(MOD(D85-C85,1)=0,1,MOD(D85-C85,1))*24)),2))</f>
      </c>
      <c r="H85" s="20">
        <f>IF(B85="","",IFERROR(VLOOKUP(B85,'Kalendārs'!$A$2:$F$734,6,FALSE),IF(WEEKDAY(B85,2)&gt;5,0,$H$4)))</f>
      </c>
      <c r="I85" s="21">
        <f>IF(B85="","",IF(IFERROR(VLOOKUP(B85,'Kalendārs'!$A$2:$D$734,4,FALSE),"")="Svētku diena","Jā",""))</f>
      </c>
      <c r="J85" s="20">
        <f>IF(OR(F85="",H85=""),"",IF(I85="Jā",0,MAX(0,F85-H85)))</f>
      </c>
      <c r="K85" s="20">
        <f>IF(F85="","",IF(I85="Jā",F85,0))</f>
      </c>
      <c r="L85" s="17"/>
    </row>
    <row r="86" spans="1:12" x14ac:dyDescent="0.25">
      <c r="A86" s="17"/>
      <c r="B86" s="18"/>
      <c r="C86" s="19"/>
      <c r="D86" s="19"/>
      <c r="E86" s="17"/>
      <c r="F86" s="20">
        <f>IF(OR(C86="",D86=""),"",ROUND(MAX(0,IF(MOD(D86-C86,1)=0,1,MOD(D86-C86,1))*24-N(E86)/60),2))</f>
      </c>
      <c r="G86" s="20">
        <f>IF(F86="","",ROUND(MAX(0,(IF(MOD(D86-C86,1)=0,1,MOD(D86-C86,1))-(MAX(0,MIN((C86+IF(MOD(D86-C86,1)=0,1,MOD(D86-C86,1))),22/24)-MAX(C86,6/24))+MAX(0,MIN((C86+IF(MOD(D86-C86,1)=0,1,MOD(D86-C86,1))),46/24)-MAX(C86,30/24))))*24*F86/(IF(MOD(D86-C86,1)=0,1,MOD(D86-C86,1))*24)),2))</f>
      </c>
      <c r="H86" s="20">
        <f>IF(B86="","",IFERROR(VLOOKUP(B86,'Kalendārs'!$A$2:$F$734,6,FALSE),IF(WEEKDAY(B86,2)&gt;5,0,$H$4)))</f>
      </c>
      <c r="I86" s="21">
        <f>IF(B86="","",IF(IFERROR(VLOOKUP(B86,'Kalendārs'!$A$2:$D$734,4,FALSE),"")="Svētku diena","Jā",""))</f>
      </c>
      <c r="J86" s="20">
        <f>IF(OR(F86="",H86=""),"",IF(I86="Jā",0,MAX(0,F86-H86)))</f>
      </c>
      <c r="K86" s="20">
        <f>IF(F86="","",IF(I86="Jā",F86,0))</f>
      </c>
      <c r="L86" s="17"/>
    </row>
    <row r="87" spans="1:12" x14ac:dyDescent="0.25">
      <c r="A87" s="17"/>
      <c r="B87" s="18"/>
      <c r="C87" s="19"/>
      <c r="D87" s="19"/>
      <c r="E87" s="17"/>
      <c r="F87" s="20">
        <f>IF(OR(C87="",D87=""),"",ROUND(MAX(0,IF(MOD(D87-C87,1)=0,1,MOD(D87-C87,1))*24-N(E87)/60),2))</f>
      </c>
      <c r="G87" s="20">
        <f>IF(F87="","",ROUND(MAX(0,(IF(MOD(D87-C87,1)=0,1,MOD(D87-C87,1))-(MAX(0,MIN((C87+IF(MOD(D87-C87,1)=0,1,MOD(D87-C87,1))),22/24)-MAX(C87,6/24))+MAX(0,MIN((C87+IF(MOD(D87-C87,1)=0,1,MOD(D87-C87,1))),46/24)-MAX(C87,30/24))))*24*F87/(IF(MOD(D87-C87,1)=0,1,MOD(D87-C87,1))*24)),2))</f>
      </c>
      <c r="H87" s="20">
        <f>IF(B87="","",IFERROR(VLOOKUP(B87,'Kalendārs'!$A$2:$F$734,6,FALSE),IF(WEEKDAY(B87,2)&gt;5,0,$H$4)))</f>
      </c>
      <c r="I87" s="21">
        <f>IF(B87="","",IF(IFERROR(VLOOKUP(B87,'Kalendārs'!$A$2:$D$734,4,FALSE),"")="Svētku diena","Jā",""))</f>
      </c>
      <c r="J87" s="20">
        <f>IF(OR(F87="",H87=""),"",IF(I87="Jā",0,MAX(0,F87-H87)))</f>
      </c>
      <c r="K87" s="20">
        <f>IF(F87="","",IF(I87="Jā",F87,0))</f>
      </c>
      <c r="L87" s="17"/>
    </row>
    <row r="88" spans="1:12" x14ac:dyDescent="0.25">
      <c r="A88" s="17"/>
      <c r="B88" s="18"/>
      <c r="C88" s="19"/>
      <c r="D88" s="19"/>
      <c r="E88" s="17"/>
      <c r="F88" s="20">
        <f>IF(OR(C88="",D88=""),"",ROUND(MAX(0,IF(MOD(D88-C88,1)=0,1,MOD(D88-C88,1))*24-N(E88)/60),2))</f>
      </c>
      <c r="G88" s="20">
        <f>IF(F88="","",ROUND(MAX(0,(IF(MOD(D88-C88,1)=0,1,MOD(D88-C88,1))-(MAX(0,MIN((C88+IF(MOD(D88-C88,1)=0,1,MOD(D88-C88,1))),22/24)-MAX(C88,6/24))+MAX(0,MIN((C88+IF(MOD(D88-C88,1)=0,1,MOD(D88-C88,1))),46/24)-MAX(C88,30/24))))*24*F88/(IF(MOD(D88-C88,1)=0,1,MOD(D88-C88,1))*24)),2))</f>
      </c>
      <c r="H88" s="20">
        <f>IF(B88="","",IFERROR(VLOOKUP(B88,'Kalendārs'!$A$2:$F$734,6,FALSE),IF(WEEKDAY(B88,2)&gt;5,0,$H$4)))</f>
      </c>
      <c r="I88" s="21">
        <f>IF(B88="","",IF(IFERROR(VLOOKUP(B88,'Kalendārs'!$A$2:$D$734,4,FALSE),"")="Svētku diena","Jā",""))</f>
      </c>
      <c r="J88" s="20">
        <f>IF(OR(F88="",H88=""),"",IF(I88="Jā",0,MAX(0,F88-H88)))</f>
      </c>
      <c r="K88" s="20">
        <f>IF(F88="","",IF(I88="Jā",F88,0))</f>
      </c>
      <c r="L88" s="17"/>
    </row>
    <row r="89" spans="1:12" x14ac:dyDescent="0.25">
      <c r="A89" s="17"/>
      <c r="B89" s="18"/>
      <c r="C89" s="19"/>
      <c r="D89" s="19"/>
      <c r="E89" s="17"/>
      <c r="F89" s="20">
        <f>IF(OR(C89="",D89=""),"",ROUND(MAX(0,IF(MOD(D89-C89,1)=0,1,MOD(D89-C89,1))*24-N(E89)/60),2))</f>
      </c>
      <c r="G89" s="20">
        <f>IF(F89="","",ROUND(MAX(0,(IF(MOD(D89-C89,1)=0,1,MOD(D89-C89,1))-(MAX(0,MIN((C89+IF(MOD(D89-C89,1)=0,1,MOD(D89-C89,1))),22/24)-MAX(C89,6/24))+MAX(0,MIN((C89+IF(MOD(D89-C89,1)=0,1,MOD(D89-C89,1))),46/24)-MAX(C89,30/24))))*24*F89/(IF(MOD(D89-C89,1)=0,1,MOD(D89-C89,1))*24)),2))</f>
      </c>
      <c r="H89" s="20">
        <f>IF(B89="","",IFERROR(VLOOKUP(B89,'Kalendārs'!$A$2:$F$734,6,FALSE),IF(WEEKDAY(B89,2)&gt;5,0,$H$4)))</f>
      </c>
      <c r="I89" s="21">
        <f>IF(B89="","",IF(IFERROR(VLOOKUP(B89,'Kalendārs'!$A$2:$D$734,4,FALSE),"")="Svētku diena","Jā",""))</f>
      </c>
      <c r="J89" s="20">
        <f>IF(OR(F89="",H89=""),"",IF(I89="Jā",0,MAX(0,F89-H89)))</f>
      </c>
      <c r="K89" s="20">
        <f>IF(F89="","",IF(I89="Jā",F89,0))</f>
      </c>
      <c r="L89" s="17"/>
    </row>
    <row r="90" spans="1:12" x14ac:dyDescent="0.25">
      <c r="A90" s="17"/>
      <c r="B90" s="18"/>
      <c r="C90" s="19"/>
      <c r="D90" s="19"/>
      <c r="E90" s="17"/>
      <c r="F90" s="20">
        <f>IF(OR(C90="",D90=""),"",ROUND(MAX(0,IF(MOD(D90-C90,1)=0,1,MOD(D90-C90,1))*24-N(E90)/60),2))</f>
      </c>
      <c r="G90" s="20">
        <f>IF(F90="","",ROUND(MAX(0,(IF(MOD(D90-C90,1)=0,1,MOD(D90-C90,1))-(MAX(0,MIN((C90+IF(MOD(D90-C90,1)=0,1,MOD(D90-C90,1))),22/24)-MAX(C90,6/24))+MAX(0,MIN((C90+IF(MOD(D90-C90,1)=0,1,MOD(D90-C90,1))),46/24)-MAX(C90,30/24))))*24*F90/(IF(MOD(D90-C90,1)=0,1,MOD(D90-C90,1))*24)),2))</f>
      </c>
      <c r="H90" s="20">
        <f>IF(B90="","",IFERROR(VLOOKUP(B90,'Kalendārs'!$A$2:$F$734,6,FALSE),IF(WEEKDAY(B90,2)&gt;5,0,$H$4)))</f>
      </c>
      <c r="I90" s="21">
        <f>IF(B90="","",IF(IFERROR(VLOOKUP(B90,'Kalendārs'!$A$2:$D$734,4,FALSE),"")="Svētku diena","Jā",""))</f>
      </c>
      <c r="J90" s="20">
        <f>IF(OR(F90="",H90=""),"",IF(I90="Jā",0,MAX(0,F90-H90)))</f>
      </c>
      <c r="K90" s="20">
        <f>IF(F90="","",IF(I90="Jā",F90,0))</f>
      </c>
      <c r="L90" s="17"/>
    </row>
    <row r="91" spans="1:12" x14ac:dyDescent="0.25">
      <c r="A91" s="17"/>
      <c r="B91" s="18"/>
      <c r="C91" s="19"/>
      <c r="D91" s="19"/>
      <c r="E91" s="17"/>
      <c r="F91" s="20">
        <f>IF(OR(C91="",D91=""),"",ROUND(MAX(0,IF(MOD(D91-C91,1)=0,1,MOD(D91-C91,1))*24-N(E91)/60),2))</f>
      </c>
      <c r="G91" s="20">
        <f>IF(F91="","",ROUND(MAX(0,(IF(MOD(D91-C91,1)=0,1,MOD(D91-C91,1))-(MAX(0,MIN((C91+IF(MOD(D91-C91,1)=0,1,MOD(D91-C91,1))),22/24)-MAX(C91,6/24))+MAX(0,MIN((C91+IF(MOD(D91-C91,1)=0,1,MOD(D91-C91,1))),46/24)-MAX(C91,30/24))))*24*F91/(IF(MOD(D91-C91,1)=0,1,MOD(D91-C91,1))*24)),2))</f>
      </c>
      <c r="H91" s="20">
        <f>IF(B91="","",IFERROR(VLOOKUP(B91,'Kalendārs'!$A$2:$F$734,6,FALSE),IF(WEEKDAY(B91,2)&gt;5,0,$H$4)))</f>
      </c>
      <c r="I91" s="21">
        <f>IF(B91="","",IF(IFERROR(VLOOKUP(B91,'Kalendārs'!$A$2:$D$734,4,FALSE),"")="Svētku diena","Jā",""))</f>
      </c>
      <c r="J91" s="20">
        <f>IF(OR(F91="",H91=""),"",IF(I91="Jā",0,MAX(0,F91-H91)))</f>
      </c>
      <c r="K91" s="20">
        <f>IF(F91="","",IF(I91="Jā",F91,0))</f>
      </c>
      <c r="L91" s="17"/>
    </row>
    <row r="92" spans="1:12" x14ac:dyDescent="0.25">
      <c r="A92" s="17"/>
      <c r="B92" s="18"/>
      <c r="C92" s="19"/>
      <c r="D92" s="19"/>
      <c r="E92" s="17"/>
      <c r="F92" s="20">
        <f>IF(OR(C92="",D92=""),"",ROUND(MAX(0,IF(MOD(D92-C92,1)=0,1,MOD(D92-C92,1))*24-N(E92)/60),2))</f>
      </c>
      <c r="G92" s="20">
        <f>IF(F92="","",ROUND(MAX(0,(IF(MOD(D92-C92,1)=0,1,MOD(D92-C92,1))-(MAX(0,MIN((C92+IF(MOD(D92-C92,1)=0,1,MOD(D92-C92,1))),22/24)-MAX(C92,6/24))+MAX(0,MIN((C92+IF(MOD(D92-C92,1)=0,1,MOD(D92-C92,1))),46/24)-MAX(C92,30/24))))*24*F92/(IF(MOD(D92-C92,1)=0,1,MOD(D92-C92,1))*24)),2))</f>
      </c>
      <c r="H92" s="20">
        <f>IF(B92="","",IFERROR(VLOOKUP(B92,'Kalendārs'!$A$2:$F$734,6,FALSE),IF(WEEKDAY(B92,2)&gt;5,0,$H$4)))</f>
      </c>
      <c r="I92" s="21">
        <f>IF(B92="","",IF(IFERROR(VLOOKUP(B92,'Kalendārs'!$A$2:$D$734,4,FALSE),"")="Svētku diena","Jā",""))</f>
      </c>
      <c r="J92" s="20">
        <f>IF(OR(F92="",H92=""),"",IF(I92="Jā",0,MAX(0,F92-H92)))</f>
      </c>
      <c r="K92" s="20">
        <f>IF(F92="","",IF(I92="Jā",F92,0))</f>
      </c>
      <c r="L92" s="17"/>
    </row>
    <row r="93" spans="1:12" x14ac:dyDescent="0.25">
      <c r="A93" s="17"/>
      <c r="B93" s="18"/>
      <c r="C93" s="19"/>
      <c r="D93" s="19"/>
      <c r="E93" s="17"/>
      <c r="F93" s="20">
        <f>IF(OR(C93="",D93=""),"",ROUND(MAX(0,IF(MOD(D93-C93,1)=0,1,MOD(D93-C93,1))*24-N(E93)/60),2))</f>
      </c>
      <c r="G93" s="20">
        <f>IF(F93="","",ROUND(MAX(0,(IF(MOD(D93-C93,1)=0,1,MOD(D93-C93,1))-(MAX(0,MIN((C93+IF(MOD(D93-C93,1)=0,1,MOD(D93-C93,1))),22/24)-MAX(C93,6/24))+MAX(0,MIN((C93+IF(MOD(D93-C93,1)=0,1,MOD(D93-C93,1))),46/24)-MAX(C93,30/24))))*24*F93/(IF(MOD(D93-C93,1)=0,1,MOD(D93-C93,1))*24)),2))</f>
      </c>
      <c r="H93" s="20">
        <f>IF(B93="","",IFERROR(VLOOKUP(B93,'Kalendārs'!$A$2:$F$734,6,FALSE),IF(WEEKDAY(B93,2)&gt;5,0,$H$4)))</f>
      </c>
      <c r="I93" s="21">
        <f>IF(B93="","",IF(IFERROR(VLOOKUP(B93,'Kalendārs'!$A$2:$D$734,4,FALSE),"")="Svētku diena","Jā",""))</f>
      </c>
      <c r="J93" s="20">
        <f>IF(OR(F93="",H93=""),"",IF(I93="Jā",0,MAX(0,F93-H93)))</f>
      </c>
      <c r="K93" s="20">
        <f>IF(F93="","",IF(I93="Jā",F93,0))</f>
      </c>
      <c r="L93" s="17"/>
    </row>
    <row r="94" spans="1:12" x14ac:dyDescent="0.25">
      <c r="A94" s="17"/>
      <c r="B94" s="18"/>
      <c r="C94" s="19"/>
      <c r="D94" s="19"/>
      <c r="E94" s="17"/>
      <c r="F94" s="20">
        <f>IF(OR(C94="",D94=""),"",ROUND(MAX(0,IF(MOD(D94-C94,1)=0,1,MOD(D94-C94,1))*24-N(E94)/60),2))</f>
      </c>
      <c r="G94" s="20">
        <f>IF(F94="","",ROUND(MAX(0,(IF(MOD(D94-C94,1)=0,1,MOD(D94-C94,1))-(MAX(0,MIN((C94+IF(MOD(D94-C94,1)=0,1,MOD(D94-C94,1))),22/24)-MAX(C94,6/24))+MAX(0,MIN((C94+IF(MOD(D94-C94,1)=0,1,MOD(D94-C94,1))),46/24)-MAX(C94,30/24))))*24*F94/(IF(MOD(D94-C94,1)=0,1,MOD(D94-C94,1))*24)),2))</f>
      </c>
      <c r="H94" s="20">
        <f>IF(B94="","",IFERROR(VLOOKUP(B94,'Kalendārs'!$A$2:$F$734,6,FALSE),IF(WEEKDAY(B94,2)&gt;5,0,$H$4)))</f>
      </c>
      <c r="I94" s="21">
        <f>IF(B94="","",IF(IFERROR(VLOOKUP(B94,'Kalendārs'!$A$2:$D$734,4,FALSE),"")="Svētku diena","Jā",""))</f>
      </c>
      <c r="J94" s="20">
        <f>IF(OR(F94="",H94=""),"",IF(I94="Jā",0,MAX(0,F94-H94)))</f>
      </c>
      <c r="K94" s="20">
        <f>IF(F94="","",IF(I94="Jā",F94,0))</f>
      </c>
      <c r="L94" s="17"/>
    </row>
    <row r="95" spans="1:12" x14ac:dyDescent="0.25">
      <c r="A95" s="17"/>
      <c r="B95" s="18"/>
      <c r="C95" s="19"/>
      <c r="D95" s="19"/>
      <c r="E95" s="17"/>
      <c r="F95" s="20">
        <f>IF(OR(C95="",D95=""),"",ROUND(MAX(0,IF(MOD(D95-C95,1)=0,1,MOD(D95-C95,1))*24-N(E95)/60),2))</f>
      </c>
      <c r="G95" s="20">
        <f>IF(F95="","",ROUND(MAX(0,(IF(MOD(D95-C95,1)=0,1,MOD(D95-C95,1))-(MAX(0,MIN((C95+IF(MOD(D95-C95,1)=0,1,MOD(D95-C95,1))),22/24)-MAX(C95,6/24))+MAX(0,MIN((C95+IF(MOD(D95-C95,1)=0,1,MOD(D95-C95,1))),46/24)-MAX(C95,30/24))))*24*F95/(IF(MOD(D95-C95,1)=0,1,MOD(D95-C95,1))*24)),2))</f>
      </c>
      <c r="H95" s="20">
        <f>IF(B95="","",IFERROR(VLOOKUP(B95,'Kalendārs'!$A$2:$F$734,6,FALSE),IF(WEEKDAY(B95,2)&gt;5,0,$H$4)))</f>
      </c>
      <c r="I95" s="21">
        <f>IF(B95="","",IF(IFERROR(VLOOKUP(B95,'Kalendārs'!$A$2:$D$734,4,FALSE),"")="Svētku diena","Jā",""))</f>
      </c>
      <c r="J95" s="20">
        <f>IF(OR(F95="",H95=""),"",IF(I95="Jā",0,MAX(0,F95-H95)))</f>
      </c>
      <c r="K95" s="20">
        <f>IF(F95="","",IF(I95="Jā",F95,0))</f>
      </c>
      <c r="L95" s="17"/>
    </row>
    <row r="96" spans="1:12" x14ac:dyDescent="0.25">
      <c r="A96" s="17"/>
      <c r="B96" s="18"/>
      <c r="C96" s="19"/>
      <c r="D96" s="19"/>
      <c r="E96" s="17"/>
      <c r="F96" s="20">
        <f>IF(OR(C96="",D96=""),"",ROUND(MAX(0,IF(MOD(D96-C96,1)=0,1,MOD(D96-C96,1))*24-N(E96)/60),2))</f>
      </c>
      <c r="G96" s="20">
        <f>IF(F96="","",ROUND(MAX(0,(IF(MOD(D96-C96,1)=0,1,MOD(D96-C96,1))-(MAX(0,MIN((C96+IF(MOD(D96-C96,1)=0,1,MOD(D96-C96,1))),22/24)-MAX(C96,6/24))+MAX(0,MIN((C96+IF(MOD(D96-C96,1)=0,1,MOD(D96-C96,1))),46/24)-MAX(C96,30/24))))*24*F96/(IF(MOD(D96-C96,1)=0,1,MOD(D96-C96,1))*24)),2))</f>
      </c>
      <c r="H96" s="20">
        <f>IF(B96="","",IFERROR(VLOOKUP(B96,'Kalendārs'!$A$2:$F$734,6,FALSE),IF(WEEKDAY(B96,2)&gt;5,0,$H$4)))</f>
      </c>
      <c r="I96" s="21">
        <f>IF(B96="","",IF(IFERROR(VLOOKUP(B96,'Kalendārs'!$A$2:$D$734,4,FALSE),"")="Svētku diena","Jā",""))</f>
      </c>
      <c r="J96" s="20">
        <f>IF(OR(F96="",H96=""),"",IF(I96="Jā",0,MAX(0,F96-H96)))</f>
      </c>
      <c r="K96" s="20">
        <f>IF(F96="","",IF(I96="Jā",F96,0))</f>
      </c>
      <c r="L96" s="17"/>
    </row>
    <row r="97" spans="1:12" x14ac:dyDescent="0.25">
      <c r="A97" s="17"/>
      <c r="B97" s="18"/>
      <c r="C97" s="19"/>
      <c r="D97" s="19"/>
      <c r="E97" s="17"/>
      <c r="F97" s="20">
        <f>IF(OR(C97="",D97=""),"",ROUND(MAX(0,IF(MOD(D97-C97,1)=0,1,MOD(D97-C97,1))*24-N(E97)/60),2))</f>
      </c>
      <c r="G97" s="20">
        <f>IF(F97="","",ROUND(MAX(0,(IF(MOD(D97-C97,1)=0,1,MOD(D97-C97,1))-(MAX(0,MIN((C97+IF(MOD(D97-C97,1)=0,1,MOD(D97-C97,1))),22/24)-MAX(C97,6/24))+MAX(0,MIN((C97+IF(MOD(D97-C97,1)=0,1,MOD(D97-C97,1))),46/24)-MAX(C97,30/24))))*24*F97/(IF(MOD(D97-C97,1)=0,1,MOD(D97-C97,1))*24)),2))</f>
      </c>
      <c r="H97" s="20">
        <f>IF(B97="","",IFERROR(VLOOKUP(B97,'Kalendārs'!$A$2:$F$734,6,FALSE),IF(WEEKDAY(B97,2)&gt;5,0,$H$4)))</f>
      </c>
      <c r="I97" s="21">
        <f>IF(B97="","",IF(IFERROR(VLOOKUP(B97,'Kalendārs'!$A$2:$D$734,4,FALSE),"")="Svētku diena","Jā",""))</f>
      </c>
      <c r="J97" s="20">
        <f>IF(OR(F97="",H97=""),"",IF(I97="Jā",0,MAX(0,F97-H97)))</f>
      </c>
      <c r="K97" s="20">
        <f>IF(F97="","",IF(I97="Jā",F97,0))</f>
      </c>
      <c r="L97" s="17"/>
    </row>
    <row r="98" spans="1:12" x14ac:dyDescent="0.25">
      <c r="A98" s="17"/>
      <c r="B98" s="18"/>
      <c r="C98" s="19"/>
      <c r="D98" s="19"/>
      <c r="E98" s="17"/>
      <c r="F98" s="20">
        <f>IF(OR(C98="",D98=""),"",ROUND(MAX(0,IF(MOD(D98-C98,1)=0,1,MOD(D98-C98,1))*24-N(E98)/60),2))</f>
      </c>
      <c r="G98" s="20">
        <f>IF(F98="","",ROUND(MAX(0,(IF(MOD(D98-C98,1)=0,1,MOD(D98-C98,1))-(MAX(0,MIN((C98+IF(MOD(D98-C98,1)=0,1,MOD(D98-C98,1))),22/24)-MAX(C98,6/24))+MAX(0,MIN((C98+IF(MOD(D98-C98,1)=0,1,MOD(D98-C98,1))),46/24)-MAX(C98,30/24))))*24*F98/(IF(MOD(D98-C98,1)=0,1,MOD(D98-C98,1))*24)),2))</f>
      </c>
      <c r="H98" s="20">
        <f>IF(B98="","",IFERROR(VLOOKUP(B98,'Kalendārs'!$A$2:$F$734,6,FALSE),IF(WEEKDAY(B98,2)&gt;5,0,$H$4)))</f>
      </c>
      <c r="I98" s="21">
        <f>IF(B98="","",IF(IFERROR(VLOOKUP(B98,'Kalendārs'!$A$2:$D$734,4,FALSE),"")="Svētku diena","Jā",""))</f>
      </c>
      <c r="J98" s="20">
        <f>IF(OR(F98="",H98=""),"",IF(I98="Jā",0,MAX(0,F98-H98)))</f>
      </c>
      <c r="K98" s="20">
        <f>IF(F98="","",IF(I98="Jā",F98,0))</f>
      </c>
      <c r="L98" s="17"/>
    </row>
    <row r="99" spans="1:12" x14ac:dyDescent="0.25">
      <c r="A99" s="17"/>
      <c r="B99" s="18"/>
      <c r="C99" s="19"/>
      <c r="D99" s="19"/>
      <c r="E99" s="17"/>
      <c r="F99" s="20">
        <f>IF(OR(C99="",D99=""),"",ROUND(MAX(0,IF(MOD(D99-C99,1)=0,1,MOD(D99-C99,1))*24-N(E99)/60),2))</f>
      </c>
      <c r="G99" s="20">
        <f>IF(F99="","",ROUND(MAX(0,(IF(MOD(D99-C99,1)=0,1,MOD(D99-C99,1))-(MAX(0,MIN((C99+IF(MOD(D99-C99,1)=0,1,MOD(D99-C99,1))),22/24)-MAX(C99,6/24))+MAX(0,MIN((C99+IF(MOD(D99-C99,1)=0,1,MOD(D99-C99,1))),46/24)-MAX(C99,30/24))))*24*F99/(IF(MOD(D99-C99,1)=0,1,MOD(D99-C99,1))*24)),2))</f>
      </c>
      <c r="H99" s="20">
        <f>IF(B99="","",IFERROR(VLOOKUP(B99,'Kalendārs'!$A$2:$F$734,6,FALSE),IF(WEEKDAY(B99,2)&gt;5,0,$H$4)))</f>
      </c>
      <c r="I99" s="21">
        <f>IF(B99="","",IF(IFERROR(VLOOKUP(B99,'Kalendārs'!$A$2:$D$734,4,FALSE),"")="Svētku diena","Jā",""))</f>
      </c>
      <c r="J99" s="20">
        <f>IF(OR(F99="",H99=""),"",IF(I99="Jā",0,MAX(0,F99-H99)))</f>
      </c>
      <c r="K99" s="20">
        <f>IF(F99="","",IF(I99="Jā",F99,0))</f>
      </c>
      <c r="L99" s="17"/>
    </row>
    <row r="100" spans="1:12" x14ac:dyDescent="0.25">
      <c r="A100" s="17"/>
      <c r="B100" s="18"/>
      <c r="C100" s="19"/>
      <c r="D100" s="19"/>
      <c r="E100" s="17"/>
      <c r="F100" s="20">
        <f>IF(OR(C100="",D100=""),"",ROUND(MAX(0,IF(MOD(D100-C100,1)=0,1,MOD(D100-C100,1))*24-N(E100)/60),2))</f>
      </c>
      <c r="G100" s="20">
        <f>IF(F100="","",ROUND(MAX(0,(IF(MOD(D100-C100,1)=0,1,MOD(D100-C100,1))-(MAX(0,MIN((C100+IF(MOD(D100-C100,1)=0,1,MOD(D100-C100,1))),22/24)-MAX(C100,6/24))+MAX(0,MIN((C100+IF(MOD(D100-C100,1)=0,1,MOD(D100-C100,1))),46/24)-MAX(C100,30/24))))*24*F100/(IF(MOD(D100-C100,1)=0,1,MOD(D100-C100,1))*24)),2))</f>
      </c>
      <c r="H100" s="20">
        <f>IF(B100="","",IFERROR(VLOOKUP(B100,'Kalendārs'!$A$2:$F$734,6,FALSE),IF(WEEKDAY(B100,2)&gt;5,0,$H$4)))</f>
      </c>
      <c r="I100" s="21">
        <f>IF(B100="","",IF(IFERROR(VLOOKUP(B100,'Kalendārs'!$A$2:$D$734,4,FALSE),"")="Svētku diena","Jā",""))</f>
      </c>
      <c r="J100" s="20">
        <f>IF(OR(F100="",H100=""),"",IF(I100="Jā",0,MAX(0,F100-H100)))</f>
      </c>
      <c r="K100" s="20">
        <f>IF(F100="","",IF(I100="Jā",F100,0))</f>
      </c>
      <c r="L100" s="17"/>
    </row>
    <row r="101" spans="1:12" x14ac:dyDescent="0.25">
      <c r="A101" s="17"/>
      <c r="B101" s="18"/>
      <c r="C101" s="19"/>
      <c r="D101" s="19"/>
      <c r="E101" s="17"/>
      <c r="F101" s="20">
        <f>IF(OR(C101="",D101=""),"",ROUND(MAX(0,IF(MOD(D101-C101,1)=0,1,MOD(D101-C101,1))*24-N(E101)/60),2))</f>
      </c>
      <c r="G101" s="20">
        <f>IF(F101="","",ROUND(MAX(0,(IF(MOD(D101-C101,1)=0,1,MOD(D101-C101,1))-(MAX(0,MIN((C101+IF(MOD(D101-C101,1)=0,1,MOD(D101-C101,1))),22/24)-MAX(C101,6/24))+MAX(0,MIN((C101+IF(MOD(D101-C101,1)=0,1,MOD(D101-C101,1))),46/24)-MAX(C101,30/24))))*24*F101/(IF(MOD(D101-C101,1)=0,1,MOD(D101-C101,1))*24)),2))</f>
      </c>
      <c r="H101" s="20">
        <f>IF(B101="","",IFERROR(VLOOKUP(B101,'Kalendārs'!$A$2:$F$734,6,FALSE),IF(WEEKDAY(B101,2)&gt;5,0,$H$4)))</f>
      </c>
      <c r="I101" s="21">
        <f>IF(B101="","",IF(IFERROR(VLOOKUP(B101,'Kalendārs'!$A$2:$D$734,4,FALSE),"")="Svētku diena","Jā",""))</f>
      </c>
      <c r="J101" s="20">
        <f>IF(OR(F101="",H101=""),"",IF(I101="Jā",0,MAX(0,F101-H101)))</f>
      </c>
      <c r="K101" s="20">
        <f>IF(F101="","",IF(I101="Jā",F101,0))</f>
      </c>
      <c r="L101" s="17"/>
    </row>
    <row r="102" spans="1:12" x14ac:dyDescent="0.25">
      <c r="A102" s="17"/>
      <c r="B102" s="18"/>
      <c r="C102" s="19"/>
      <c r="D102" s="19"/>
      <c r="E102" s="17"/>
      <c r="F102" s="20">
        <f>IF(OR(C102="",D102=""),"",ROUND(MAX(0,IF(MOD(D102-C102,1)=0,1,MOD(D102-C102,1))*24-N(E102)/60),2))</f>
      </c>
      <c r="G102" s="20">
        <f>IF(F102="","",ROUND(MAX(0,(IF(MOD(D102-C102,1)=0,1,MOD(D102-C102,1))-(MAX(0,MIN((C102+IF(MOD(D102-C102,1)=0,1,MOD(D102-C102,1))),22/24)-MAX(C102,6/24))+MAX(0,MIN((C102+IF(MOD(D102-C102,1)=0,1,MOD(D102-C102,1))),46/24)-MAX(C102,30/24))))*24*F102/(IF(MOD(D102-C102,1)=0,1,MOD(D102-C102,1))*24)),2))</f>
      </c>
      <c r="H102" s="20">
        <f>IF(B102="","",IFERROR(VLOOKUP(B102,'Kalendārs'!$A$2:$F$734,6,FALSE),IF(WEEKDAY(B102,2)&gt;5,0,$H$4)))</f>
      </c>
      <c r="I102" s="21">
        <f>IF(B102="","",IF(IFERROR(VLOOKUP(B102,'Kalendārs'!$A$2:$D$734,4,FALSE),"")="Svētku diena","Jā",""))</f>
      </c>
      <c r="J102" s="20">
        <f>IF(OR(F102="",H102=""),"",IF(I102="Jā",0,MAX(0,F102-H102)))</f>
      </c>
      <c r="K102" s="20">
        <f>IF(F102="","",IF(I102="Jā",F102,0))</f>
      </c>
      <c r="L102" s="17"/>
    </row>
    <row r="103" spans="1:12" x14ac:dyDescent="0.25">
      <c r="A103" s="17"/>
      <c r="B103" s="18"/>
      <c r="C103" s="19"/>
      <c r="D103" s="19"/>
      <c r="E103" s="17"/>
      <c r="F103" s="20">
        <f>IF(OR(C103="",D103=""),"",ROUND(MAX(0,IF(MOD(D103-C103,1)=0,1,MOD(D103-C103,1))*24-N(E103)/60),2))</f>
      </c>
      <c r="G103" s="20">
        <f>IF(F103="","",ROUND(MAX(0,(IF(MOD(D103-C103,1)=0,1,MOD(D103-C103,1))-(MAX(0,MIN((C103+IF(MOD(D103-C103,1)=0,1,MOD(D103-C103,1))),22/24)-MAX(C103,6/24))+MAX(0,MIN((C103+IF(MOD(D103-C103,1)=0,1,MOD(D103-C103,1))),46/24)-MAX(C103,30/24))))*24*F103/(IF(MOD(D103-C103,1)=0,1,MOD(D103-C103,1))*24)),2))</f>
      </c>
      <c r="H103" s="20">
        <f>IF(B103="","",IFERROR(VLOOKUP(B103,'Kalendārs'!$A$2:$F$734,6,FALSE),IF(WEEKDAY(B103,2)&gt;5,0,$H$4)))</f>
      </c>
      <c r="I103" s="21">
        <f>IF(B103="","",IF(IFERROR(VLOOKUP(B103,'Kalendārs'!$A$2:$D$734,4,FALSE),"")="Svētku diena","Jā",""))</f>
      </c>
      <c r="J103" s="20">
        <f>IF(OR(F103="",H103=""),"",IF(I103="Jā",0,MAX(0,F103-H103)))</f>
      </c>
      <c r="K103" s="20">
        <f>IF(F103="","",IF(I103="Jā",F103,0))</f>
      </c>
      <c r="L103" s="17"/>
    </row>
    <row r="104" spans="1:12" x14ac:dyDescent="0.25">
      <c r="A104" s="17"/>
      <c r="B104" s="18"/>
      <c r="C104" s="19"/>
      <c r="D104" s="19"/>
      <c r="E104" s="17"/>
      <c r="F104" s="20">
        <f>IF(OR(C104="",D104=""),"",ROUND(MAX(0,IF(MOD(D104-C104,1)=0,1,MOD(D104-C104,1))*24-N(E104)/60),2))</f>
      </c>
      <c r="G104" s="20">
        <f>IF(F104="","",ROUND(MAX(0,(IF(MOD(D104-C104,1)=0,1,MOD(D104-C104,1))-(MAX(0,MIN((C104+IF(MOD(D104-C104,1)=0,1,MOD(D104-C104,1))),22/24)-MAX(C104,6/24))+MAX(0,MIN((C104+IF(MOD(D104-C104,1)=0,1,MOD(D104-C104,1))),46/24)-MAX(C104,30/24))))*24*F104/(IF(MOD(D104-C104,1)=0,1,MOD(D104-C104,1))*24)),2))</f>
      </c>
      <c r="H104" s="20">
        <f>IF(B104="","",IFERROR(VLOOKUP(B104,'Kalendārs'!$A$2:$F$734,6,FALSE),IF(WEEKDAY(B104,2)&gt;5,0,$H$4)))</f>
      </c>
      <c r="I104" s="21">
        <f>IF(B104="","",IF(IFERROR(VLOOKUP(B104,'Kalendārs'!$A$2:$D$734,4,FALSE),"")="Svētku diena","Jā",""))</f>
      </c>
      <c r="J104" s="20">
        <f>IF(OR(F104="",H104=""),"",IF(I104="Jā",0,MAX(0,F104-H104)))</f>
      </c>
      <c r="K104" s="20">
        <f>IF(F104="","",IF(I104="Jā",F104,0))</f>
      </c>
      <c r="L104" s="17"/>
    </row>
    <row r="105" spans="1:12" x14ac:dyDescent="0.25">
      <c r="A105" s="17"/>
      <c r="B105" s="18"/>
      <c r="C105" s="19"/>
      <c r="D105" s="19"/>
      <c r="E105" s="17"/>
      <c r="F105" s="20">
        <f>IF(OR(C105="",D105=""),"",ROUND(MAX(0,IF(MOD(D105-C105,1)=0,1,MOD(D105-C105,1))*24-N(E105)/60),2))</f>
      </c>
      <c r="G105" s="20">
        <f>IF(F105="","",ROUND(MAX(0,(IF(MOD(D105-C105,1)=0,1,MOD(D105-C105,1))-(MAX(0,MIN((C105+IF(MOD(D105-C105,1)=0,1,MOD(D105-C105,1))),22/24)-MAX(C105,6/24))+MAX(0,MIN((C105+IF(MOD(D105-C105,1)=0,1,MOD(D105-C105,1))),46/24)-MAX(C105,30/24))))*24*F105/(IF(MOD(D105-C105,1)=0,1,MOD(D105-C105,1))*24)),2))</f>
      </c>
      <c r="H105" s="20">
        <f>IF(B105="","",IFERROR(VLOOKUP(B105,'Kalendārs'!$A$2:$F$734,6,FALSE),IF(WEEKDAY(B105,2)&gt;5,0,$H$4)))</f>
      </c>
      <c r="I105" s="21">
        <f>IF(B105="","",IF(IFERROR(VLOOKUP(B105,'Kalendārs'!$A$2:$D$734,4,FALSE),"")="Svētku diena","Jā",""))</f>
      </c>
      <c r="J105" s="20">
        <f>IF(OR(F105="",H105=""),"",IF(I105="Jā",0,MAX(0,F105-H105)))</f>
      </c>
      <c r="K105" s="20">
        <f>IF(F105="","",IF(I105="Jā",F105,0))</f>
      </c>
      <c r="L105" s="17"/>
    </row>
    <row r="106" spans="1:12" x14ac:dyDescent="0.25">
      <c r="A106" s="17"/>
      <c r="B106" s="18"/>
      <c r="C106" s="19"/>
      <c r="D106" s="19"/>
      <c r="E106" s="17"/>
      <c r="F106" s="20">
        <f>IF(OR(C106="",D106=""),"",ROUND(MAX(0,IF(MOD(D106-C106,1)=0,1,MOD(D106-C106,1))*24-N(E106)/60),2))</f>
      </c>
      <c r="G106" s="20">
        <f>IF(F106="","",ROUND(MAX(0,(IF(MOD(D106-C106,1)=0,1,MOD(D106-C106,1))-(MAX(0,MIN((C106+IF(MOD(D106-C106,1)=0,1,MOD(D106-C106,1))),22/24)-MAX(C106,6/24))+MAX(0,MIN((C106+IF(MOD(D106-C106,1)=0,1,MOD(D106-C106,1))),46/24)-MAX(C106,30/24))))*24*F106/(IF(MOD(D106-C106,1)=0,1,MOD(D106-C106,1))*24)),2))</f>
      </c>
      <c r="H106" s="20">
        <f>IF(B106="","",IFERROR(VLOOKUP(B106,'Kalendārs'!$A$2:$F$734,6,FALSE),IF(WEEKDAY(B106,2)&gt;5,0,$H$4)))</f>
      </c>
      <c r="I106" s="21">
        <f>IF(B106="","",IF(IFERROR(VLOOKUP(B106,'Kalendārs'!$A$2:$D$734,4,FALSE),"")="Svētku diena","Jā",""))</f>
      </c>
      <c r="J106" s="20">
        <f>IF(OR(F106="",H106=""),"",IF(I106="Jā",0,MAX(0,F106-H106)))</f>
      </c>
      <c r="K106" s="20">
        <f>IF(F106="","",IF(I106="Jā",F106,0))</f>
      </c>
      <c r="L106" s="17"/>
    </row>
    <row r="107" spans="1:12" x14ac:dyDescent="0.25">
      <c r="A107" s="17"/>
      <c r="B107" s="18"/>
      <c r="C107" s="19"/>
      <c r="D107" s="19"/>
      <c r="E107" s="17"/>
      <c r="F107" s="20">
        <f>IF(OR(C107="",D107=""),"",ROUND(MAX(0,IF(MOD(D107-C107,1)=0,1,MOD(D107-C107,1))*24-N(E107)/60),2))</f>
      </c>
      <c r="G107" s="20">
        <f>IF(F107="","",ROUND(MAX(0,(IF(MOD(D107-C107,1)=0,1,MOD(D107-C107,1))-(MAX(0,MIN((C107+IF(MOD(D107-C107,1)=0,1,MOD(D107-C107,1))),22/24)-MAX(C107,6/24))+MAX(0,MIN((C107+IF(MOD(D107-C107,1)=0,1,MOD(D107-C107,1))),46/24)-MAX(C107,30/24))))*24*F107/(IF(MOD(D107-C107,1)=0,1,MOD(D107-C107,1))*24)),2))</f>
      </c>
      <c r="H107" s="20">
        <f>IF(B107="","",IFERROR(VLOOKUP(B107,'Kalendārs'!$A$2:$F$734,6,FALSE),IF(WEEKDAY(B107,2)&gt;5,0,$H$4)))</f>
      </c>
      <c r="I107" s="21">
        <f>IF(B107="","",IF(IFERROR(VLOOKUP(B107,'Kalendārs'!$A$2:$D$734,4,FALSE),"")="Svētku diena","Jā",""))</f>
      </c>
      <c r="J107" s="20">
        <f>IF(OR(F107="",H107=""),"",IF(I107="Jā",0,MAX(0,F107-H107)))</f>
      </c>
      <c r="K107" s="20">
        <f>IF(F107="","",IF(I107="Jā",F107,0))</f>
      </c>
      <c r="L107" s="17"/>
    </row>
    <row r="108" spans="1:12" x14ac:dyDescent="0.25">
      <c r="A108" s="17"/>
      <c r="B108" s="18"/>
      <c r="C108" s="19"/>
      <c r="D108" s="19"/>
      <c r="E108" s="17"/>
      <c r="F108" s="20">
        <f>IF(OR(C108="",D108=""),"",ROUND(MAX(0,IF(MOD(D108-C108,1)=0,1,MOD(D108-C108,1))*24-N(E108)/60),2))</f>
      </c>
      <c r="G108" s="20">
        <f>IF(F108="","",ROUND(MAX(0,(IF(MOD(D108-C108,1)=0,1,MOD(D108-C108,1))-(MAX(0,MIN((C108+IF(MOD(D108-C108,1)=0,1,MOD(D108-C108,1))),22/24)-MAX(C108,6/24))+MAX(0,MIN((C108+IF(MOD(D108-C108,1)=0,1,MOD(D108-C108,1))),46/24)-MAX(C108,30/24))))*24*F108/(IF(MOD(D108-C108,1)=0,1,MOD(D108-C108,1))*24)),2))</f>
      </c>
      <c r="H108" s="20">
        <f>IF(B108="","",IFERROR(VLOOKUP(B108,'Kalendārs'!$A$2:$F$734,6,FALSE),IF(WEEKDAY(B108,2)&gt;5,0,$H$4)))</f>
      </c>
      <c r="I108" s="21">
        <f>IF(B108="","",IF(IFERROR(VLOOKUP(B108,'Kalendārs'!$A$2:$D$734,4,FALSE),"")="Svētku diena","Jā",""))</f>
      </c>
      <c r="J108" s="20">
        <f>IF(OR(F108="",H108=""),"",IF(I108="Jā",0,MAX(0,F108-H108)))</f>
      </c>
      <c r="K108" s="20">
        <f>IF(F108="","",IF(I108="Jā",F108,0))</f>
      </c>
      <c r="L108" s="17"/>
    </row>
    <row r="109" spans="1:12" x14ac:dyDescent="0.25">
      <c r="A109" s="17"/>
      <c r="B109" s="18"/>
      <c r="C109" s="19"/>
      <c r="D109" s="19"/>
      <c r="E109" s="17"/>
      <c r="F109" s="20">
        <f>IF(OR(C109="",D109=""),"",ROUND(MAX(0,IF(MOD(D109-C109,1)=0,1,MOD(D109-C109,1))*24-N(E109)/60),2))</f>
      </c>
      <c r="G109" s="20">
        <f>IF(F109="","",ROUND(MAX(0,(IF(MOD(D109-C109,1)=0,1,MOD(D109-C109,1))-(MAX(0,MIN((C109+IF(MOD(D109-C109,1)=0,1,MOD(D109-C109,1))),22/24)-MAX(C109,6/24))+MAX(0,MIN((C109+IF(MOD(D109-C109,1)=0,1,MOD(D109-C109,1))),46/24)-MAX(C109,30/24))))*24*F109/(IF(MOD(D109-C109,1)=0,1,MOD(D109-C109,1))*24)),2))</f>
      </c>
      <c r="H109" s="20">
        <f>IF(B109="","",IFERROR(VLOOKUP(B109,'Kalendārs'!$A$2:$F$734,6,FALSE),IF(WEEKDAY(B109,2)&gt;5,0,$H$4)))</f>
      </c>
      <c r="I109" s="21">
        <f>IF(B109="","",IF(IFERROR(VLOOKUP(B109,'Kalendārs'!$A$2:$D$734,4,FALSE),"")="Svētku diena","Jā",""))</f>
      </c>
      <c r="J109" s="20">
        <f>IF(OR(F109="",H109=""),"",IF(I109="Jā",0,MAX(0,F109-H109)))</f>
      </c>
      <c r="K109" s="20">
        <f>IF(F109="","",IF(I109="Jā",F109,0))</f>
      </c>
      <c r="L109" s="17"/>
    </row>
    <row r="110" spans="1:12" x14ac:dyDescent="0.25">
      <c r="A110" s="17"/>
      <c r="B110" s="18"/>
      <c r="C110" s="19"/>
      <c r="D110" s="19"/>
      <c r="E110" s="17"/>
      <c r="F110" s="20">
        <f>IF(OR(C110="",D110=""),"",ROUND(MAX(0,IF(MOD(D110-C110,1)=0,1,MOD(D110-C110,1))*24-N(E110)/60),2))</f>
      </c>
      <c r="G110" s="20">
        <f>IF(F110="","",ROUND(MAX(0,(IF(MOD(D110-C110,1)=0,1,MOD(D110-C110,1))-(MAX(0,MIN((C110+IF(MOD(D110-C110,1)=0,1,MOD(D110-C110,1))),22/24)-MAX(C110,6/24))+MAX(0,MIN((C110+IF(MOD(D110-C110,1)=0,1,MOD(D110-C110,1))),46/24)-MAX(C110,30/24))))*24*F110/(IF(MOD(D110-C110,1)=0,1,MOD(D110-C110,1))*24)),2))</f>
      </c>
      <c r="H110" s="20">
        <f>IF(B110="","",IFERROR(VLOOKUP(B110,'Kalendārs'!$A$2:$F$734,6,FALSE),IF(WEEKDAY(B110,2)&gt;5,0,$H$4)))</f>
      </c>
      <c r="I110" s="21">
        <f>IF(B110="","",IF(IFERROR(VLOOKUP(B110,'Kalendārs'!$A$2:$D$734,4,FALSE),"")="Svētku diena","Jā",""))</f>
      </c>
      <c r="J110" s="20">
        <f>IF(OR(F110="",H110=""),"",IF(I110="Jā",0,MAX(0,F110-H110)))</f>
      </c>
      <c r="K110" s="20">
        <f>IF(F110="","",IF(I110="Jā",F110,0))</f>
      </c>
      <c r="L110" s="17"/>
    </row>
    <row r="111" spans="1:12" x14ac:dyDescent="0.25">
      <c r="A111" s="17"/>
      <c r="B111" s="18"/>
      <c r="C111" s="19"/>
      <c r="D111" s="19"/>
      <c r="E111" s="17"/>
      <c r="F111" s="20">
        <f>IF(OR(C111="",D111=""),"",ROUND(MAX(0,IF(MOD(D111-C111,1)=0,1,MOD(D111-C111,1))*24-N(E111)/60),2))</f>
      </c>
      <c r="G111" s="20">
        <f>IF(F111="","",ROUND(MAX(0,(IF(MOD(D111-C111,1)=0,1,MOD(D111-C111,1))-(MAX(0,MIN((C111+IF(MOD(D111-C111,1)=0,1,MOD(D111-C111,1))),22/24)-MAX(C111,6/24))+MAX(0,MIN((C111+IF(MOD(D111-C111,1)=0,1,MOD(D111-C111,1))),46/24)-MAX(C111,30/24))))*24*F111/(IF(MOD(D111-C111,1)=0,1,MOD(D111-C111,1))*24)),2))</f>
      </c>
      <c r="H111" s="20">
        <f>IF(B111="","",IFERROR(VLOOKUP(B111,'Kalendārs'!$A$2:$F$734,6,FALSE),IF(WEEKDAY(B111,2)&gt;5,0,$H$4)))</f>
      </c>
      <c r="I111" s="21">
        <f>IF(B111="","",IF(IFERROR(VLOOKUP(B111,'Kalendārs'!$A$2:$D$734,4,FALSE),"")="Svētku diena","Jā",""))</f>
      </c>
      <c r="J111" s="20">
        <f>IF(OR(F111="",H111=""),"",IF(I111="Jā",0,MAX(0,F111-H111)))</f>
      </c>
      <c r="K111" s="20">
        <f>IF(F111="","",IF(I111="Jā",F111,0))</f>
      </c>
      <c r="L111" s="17"/>
    </row>
    <row r="112" spans="1:12" x14ac:dyDescent="0.25">
      <c r="A112" s="17"/>
      <c r="B112" s="18"/>
      <c r="C112" s="19"/>
      <c r="D112" s="19"/>
      <c r="E112" s="17"/>
      <c r="F112" s="20">
        <f>IF(OR(C112="",D112=""),"",ROUND(MAX(0,IF(MOD(D112-C112,1)=0,1,MOD(D112-C112,1))*24-N(E112)/60),2))</f>
      </c>
      <c r="G112" s="20">
        <f>IF(F112="","",ROUND(MAX(0,(IF(MOD(D112-C112,1)=0,1,MOD(D112-C112,1))-(MAX(0,MIN((C112+IF(MOD(D112-C112,1)=0,1,MOD(D112-C112,1))),22/24)-MAX(C112,6/24))+MAX(0,MIN((C112+IF(MOD(D112-C112,1)=0,1,MOD(D112-C112,1))),46/24)-MAX(C112,30/24))))*24*F112/(IF(MOD(D112-C112,1)=0,1,MOD(D112-C112,1))*24)),2))</f>
      </c>
      <c r="H112" s="20">
        <f>IF(B112="","",IFERROR(VLOOKUP(B112,'Kalendārs'!$A$2:$F$734,6,FALSE),IF(WEEKDAY(B112,2)&gt;5,0,$H$4)))</f>
      </c>
      <c r="I112" s="21">
        <f>IF(B112="","",IF(IFERROR(VLOOKUP(B112,'Kalendārs'!$A$2:$D$734,4,FALSE),"")="Svētku diena","Jā",""))</f>
      </c>
      <c r="J112" s="20">
        <f>IF(OR(F112="",H112=""),"",IF(I112="Jā",0,MAX(0,F112-H112)))</f>
      </c>
      <c r="K112" s="20">
        <f>IF(F112="","",IF(I112="Jā",F112,0))</f>
      </c>
      <c r="L112" s="17"/>
    </row>
    <row r="113" spans="1:12" x14ac:dyDescent="0.25">
      <c r="A113" s="17"/>
      <c r="B113" s="18"/>
      <c r="C113" s="19"/>
      <c r="D113" s="19"/>
      <c r="E113" s="17"/>
      <c r="F113" s="20">
        <f>IF(OR(C113="",D113=""),"",ROUND(MAX(0,IF(MOD(D113-C113,1)=0,1,MOD(D113-C113,1))*24-N(E113)/60),2))</f>
      </c>
      <c r="G113" s="20">
        <f>IF(F113="","",ROUND(MAX(0,(IF(MOD(D113-C113,1)=0,1,MOD(D113-C113,1))-(MAX(0,MIN((C113+IF(MOD(D113-C113,1)=0,1,MOD(D113-C113,1))),22/24)-MAX(C113,6/24))+MAX(0,MIN((C113+IF(MOD(D113-C113,1)=0,1,MOD(D113-C113,1))),46/24)-MAX(C113,30/24))))*24*F113/(IF(MOD(D113-C113,1)=0,1,MOD(D113-C113,1))*24)),2))</f>
      </c>
      <c r="H113" s="20">
        <f>IF(B113="","",IFERROR(VLOOKUP(B113,'Kalendārs'!$A$2:$F$734,6,FALSE),IF(WEEKDAY(B113,2)&gt;5,0,$H$4)))</f>
      </c>
      <c r="I113" s="21">
        <f>IF(B113="","",IF(IFERROR(VLOOKUP(B113,'Kalendārs'!$A$2:$D$734,4,FALSE),"")="Svētku diena","Jā",""))</f>
      </c>
      <c r="J113" s="20">
        <f>IF(OR(F113="",H113=""),"",IF(I113="Jā",0,MAX(0,F113-H113)))</f>
      </c>
      <c r="K113" s="20">
        <f>IF(F113="","",IF(I113="Jā",F113,0))</f>
      </c>
      <c r="L113" s="17"/>
    </row>
    <row r="114" spans="1:12" x14ac:dyDescent="0.25">
      <c r="A114" s="17"/>
      <c r="B114" s="18"/>
      <c r="C114" s="19"/>
      <c r="D114" s="19"/>
      <c r="E114" s="17"/>
      <c r="F114" s="20">
        <f>IF(OR(C114="",D114=""),"",ROUND(MAX(0,IF(MOD(D114-C114,1)=0,1,MOD(D114-C114,1))*24-N(E114)/60),2))</f>
      </c>
      <c r="G114" s="20">
        <f>IF(F114="","",ROUND(MAX(0,(IF(MOD(D114-C114,1)=0,1,MOD(D114-C114,1))-(MAX(0,MIN((C114+IF(MOD(D114-C114,1)=0,1,MOD(D114-C114,1))),22/24)-MAX(C114,6/24))+MAX(0,MIN((C114+IF(MOD(D114-C114,1)=0,1,MOD(D114-C114,1))),46/24)-MAX(C114,30/24))))*24*F114/(IF(MOD(D114-C114,1)=0,1,MOD(D114-C114,1))*24)),2))</f>
      </c>
      <c r="H114" s="20">
        <f>IF(B114="","",IFERROR(VLOOKUP(B114,'Kalendārs'!$A$2:$F$734,6,FALSE),IF(WEEKDAY(B114,2)&gt;5,0,$H$4)))</f>
      </c>
      <c r="I114" s="21">
        <f>IF(B114="","",IF(IFERROR(VLOOKUP(B114,'Kalendārs'!$A$2:$D$734,4,FALSE),"")="Svētku diena","Jā",""))</f>
      </c>
      <c r="J114" s="20">
        <f>IF(OR(F114="",H114=""),"",IF(I114="Jā",0,MAX(0,F114-H114)))</f>
      </c>
      <c r="K114" s="20">
        <f>IF(F114="","",IF(I114="Jā",F114,0))</f>
      </c>
      <c r="L114" s="17"/>
    </row>
    <row r="115" spans="1:12" x14ac:dyDescent="0.25">
      <c r="A115" s="17"/>
      <c r="B115" s="18"/>
      <c r="C115" s="19"/>
      <c r="D115" s="19"/>
      <c r="E115" s="17"/>
      <c r="F115" s="20">
        <f>IF(OR(C115="",D115=""),"",ROUND(MAX(0,IF(MOD(D115-C115,1)=0,1,MOD(D115-C115,1))*24-N(E115)/60),2))</f>
      </c>
      <c r="G115" s="20">
        <f>IF(F115="","",ROUND(MAX(0,(IF(MOD(D115-C115,1)=0,1,MOD(D115-C115,1))-(MAX(0,MIN((C115+IF(MOD(D115-C115,1)=0,1,MOD(D115-C115,1))),22/24)-MAX(C115,6/24))+MAX(0,MIN((C115+IF(MOD(D115-C115,1)=0,1,MOD(D115-C115,1))),46/24)-MAX(C115,30/24))))*24*F115/(IF(MOD(D115-C115,1)=0,1,MOD(D115-C115,1))*24)),2))</f>
      </c>
      <c r="H115" s="20">
        <f>IF(B115="","",IFERROR(VLOOKUP(B115,'Kalendārs'!$A$2:$F$734,6,FALSE),IF(WEEKDAY(B115,2)&gt;5,0,$H$4)))</f>
      </c>
      <c r="I115" s="21">
        <f>IF(B115="","",IF(IFERROR(VLOOKUP(B115,'Kalendārs'!$A$2:$D$734,4,FALSE),"")="Svētku diena","Jā",""))</f>
      </c>
      <c r="J115" s="20">
        <f>IF(OR(F115="",H115=""),"",IF(I115="Jā",0,MAX(0,F115-H115)))</f>
      </c>
      <c r="K115" s="20">
        <f>IF(F115="","",IF(I115="Jā",F115,0))</f>
      </c>
      <c r="L115" s="17"/>
    </row>
    <row r="116" spans="1:12" x14ac:dyDescent="0.25">
      <c r="A116" s="17"/>
      <c r="B116" s="18"/>
      <c r="C116" s="19"/>
      <c r="D116" s="19"/>
      <c r="E116" s="17"/>
      <c r="F116" s="20">
        <f>IF(OR(C116="",D116=""),"",ROUND(MAX(0,IF(MOD(D116-C116,1)=0,1,MOD(D116-C116,1))*24-N(E116)/60),2))</f>
      </c>
      <c r="G116" s="20">
        <f>IF(F116="","",ROUND(MAX(0,(IF(MOD(D116-C116,1)=0,1,MOD(D116-C116,1))-(MAX(0,MIN((C116+IF(MOD(D116-C116,1)=0,1,MOD(D116-C116,1))),22/24)-MAX(C116,6/24))+MAX(0,MIN((C116+IF(MOD(D116-C116,1)=0,1,MOD(D116-C116,1))),46/24)-MAX(C116,30/24))))*24*F116/(IF(MOD(D116-C116,1)=0,1,MOD(D116-C116,1))*24)),2))</f>
      </c>
      <c r="H116" s="20">
        <f>IF(B116="","",IFERROR(VLOOKUP(B116,'Kalendārs'!$A$2:$F$734,6,FALSE),IF(WEEKDAY(B116,2)&gt;5,0,$H$4)))</f>
      </c>
      <c r="I116" s="21">
        <f>IF(B116="","",IF(IFERROR(VLOOKUP(B116,'Kalendārs'!$A$2:$D$734,4,FALSE),"")="Svētku diena","Jā",""))</f>
      </c>
      <c r="J116" s="20">
        <f>IF(OR(F116="",H116=""),"",IF(I116="Jā",0,MAX(0,F116-H116)))</f>
      </c>
      <c r="K116" s="20">
        <f>IF(F116="","",IF(I116="Jā",F116,0))</f>
      </c>
      <c r="L116" s="17"/>
    </row>
    <row r="117" spans="1:12" x14ac:dyDescent="0.25">
      <c r="A117" s="17"/>
      <c r="B117" s="18"/>
      <c r="C117" s="19"/>
      <c r="D117" s="19"/>
      <c r="E117" s="17"/>
      <c r="F117" s="20">
        <f>IF(OR(C117="",D117=""),"",ROUND(MAX(0,IF(MOD(D117-C117,1)=0,1,MOD(D117-C117,1))*24-N(E117)/60),2))</f>
      </c>
      <c r="G117" s="20">
        <f>IF(F117="","",ROUND(MAX(0,(IF(MOD(D117-C117,1)=0,1,MOD(D117-C117,1))-(MAX(0,MIN((C117+IF(MOD(D117-C117,1)=0,1,MOD(D117-C117,1))),22/24)-MAX(C117,6/24))+MAX(0,MIN((C117+IF(MOD(D117-C117,1)=0,1,MOD(D117-C117,1))),46/24)-MAX(C117,30/24))))*24*F117/(IF(MOD(D117-C117,1)=0,1,MOD(D117-C117,1))*24)),2))</f>
      </c>
      <c r="H117" s="20">
        <f>IF(B117="","",IFERROR(VLOOKUP(B117,'Kalendārs'!$A$2:$F$734,6,FALSE),IF(WEEKDAY(B117,2)&gt;5,0,$H$4)))</f>
      </c>
      <c r="I117" s="21">
        <f>IF(B117="","",IF(IFERROR(VLOOKUP(B117,'Kalendārs'!$A$2:$D$734,4,FALSE),"")="Svētku diena","Jā",""))</f>
      </c>
      <c r="J117" s="20">
        <f>IF(OR(F117="",H117=""),"",IF(I117="Jā",0,MAX(0,F117-H117)))</f>
      </c>
      <c r="K117" s="20">
        <f>IF(F117="","",IF(I117="Jā",F117,0))</f>
      </c>
      <c r="L117" s="17"/>
    </row>
    <row r="118" spans="1:12" x14ac:dyDescent="0.25">
      <c r="A118" s="17"/>
      <c r="B118" s="18"/>
      <c r="C118" s="19"/>
      <c r="D118" s="19"/>
      <c r="E118" s="17"/>
      <c r="F118" s="20">
        <f>IF(OR(C118="",D118=""),"",ROUND(MAX(0,IF(MOD(D118-C118,1)=0,1,MOD(D118-C118,1))*24-N(E118)/60),2))</f>
      </c>
      <c r="G118" s="20">
        <f>IF(F118="","",ROUND(MAX(0,(IF(MOD(D118-C118,1)=0,1,MOD(D118-C118,1))-(MAX(0,MIN((C118+IF(MOD(D118-C118,1)=0,1,MOD(D118-C118,1))),22/24)-MAX(C118,6/24))+MAX(0,MIN((C118+IF(MOD(D118-C118,1)=0,1,MOD(D118-C118,1))),46/24)-MAX(C118,30/24))))*24*F118/(IF(MOD(D118-C118,1)=0,1,MOD(D118-C118,1))*24)),2))</f>
      </c>
      <c r="H118" s="20">
        <f>IF(B118="","",IFERROR(VLOOKUP(B118,'Kalendārs'!$A$2:$F$734,6,FALSE),IF(WEEKDAY(B118,2)&gt;5,0,$H$4)))</f>
      </c>
      <c r="I118" s="21">
        <f>IF(B118="","",IF(IFERROR(VLOOKUP(B118,'Kalendārs'!$A$2:$D$734,4,FALSE),"")="Svētku diena","Jā",""))</f>
      </c>
      <c r="J118" s="20">
        <f>IF(OR(F118="",H118=""),"",IF(I118="Jā",0,MAX(0,F118-H118)))</f>
      </c>
      <c r="K118" s="20">
        <f>IF(F118="","",IF(I118="Jā",F118,0))</f>
      </c>
      <c r="L118" s="17"/>
    </row>
    <row r="119" spans="1:12" x14ac:dyDescent="0.25">
      <c r="A119" s="17"/>
      <c r="B119" s="18"/>
      <c r="C119" s="19"/>
      <c r="D119" s="19"/>
      <c r="E119" s="17"/>
      <c r="F119" s="20">
        <f>IF(OR(C119="",D119=""),"",ROUND(MAX(0,IF(MOD(D119-C119,1)=0,1,MOD(D119-C119,1))*24-N(E119)/60),2))</f>
      </c>
      <c r="G119" s="20">
        <f>IF(F119="","",ROUND(MAX(0,(IF(MOD(D119-C119,1)=0,1,MOD(D119-C119,1))-(MAX(0,MIN((C119+IF(MOD(D119-C119,1)=0,1,MOD(D119-C119,1))),22/24)-MAX(C119,6/24))+MAX(0,MIN((C119+IF(MOD(D119-C119,1)=0,1,MOD(D119-C119,1))),46/24)-MAX(C119,30/24))))*24*F119/(IF(MOD(D119-C119,1)=0,1,MOD(D119-C119,1))*24)),2))</f>
      </c>
      <c r="H119" s="20">
        <f>IF(B119="","",IFERROR(VLOOKUP(B119,'Kalendārs'!$A$2:$F$734,6,FALSE),IF(WEEKDAY(B119,2)&gt;5,0,$H$4)))</f>
      </c>
      <c r="I119" s="21">
        <f>IF(B119="","",IF(IFERROR(VLOOKUP(B119,'Kalendārs'!$A$2:$D$734,4,FALSE),"")="Svētku diena","Jā",""))</f>
      </c>
      <c r="J119" s="20">
        <f>IF(OR(F119="",H119=""),"",IF(I119="Jā",0,MAX(0,F119-H119)))</f>
      </c>
      <c r="K119" s="20">
        <f>IF(F119="","",IF(I119="Jā",F119,0))</f>
      </c>
      <c r="L119" s="17"/>
    </row>
    <row r="120" spans="1:12" x14ac:dyDescent="0.25">
      <c r="A120" s="17"/>
      <c r="B120" s="18"/>
      <c r="C120" s="19"/>
      <c r="D120" s="19"/>
      <c r="E120" s="17"/>
      <c r="F120" s="20">
        <f>IF(OR(C120="",D120=""),"",ROUND(MAX(0,IF(MOD(D120-C120,1)=0,1,MOD(D120-C120,1))*24-N(E120)/60),2))</f>
      </c>
      <c r="G120" s="20">
        <f>IF(F120="","",ROUND(MAX(0,(IF(MOD(D120-C120,1)=0,1,MOD(D120-C120,1))-(MAX(0,MIN((C120+IF(MOD(D120-C120,1)=0,1,MOD(D120-C120,1))),22/24)-MAX(C120,6/24))+MAX(0,MIN((C120+IF(MOD(D120-C120,1)=0,1,MOD(D120-C120,1))),46/24)-MAX(C120,30/24))))*24*F120/(IF(MOD(D120-C120,1)=0,1,MOD(D120-C120,1))*24)),2))</f>
      </c>
      <c r="H120" s="20">
        <f>IF(B120="","",IFERROR(VLOOKUP(B120,'Kalendārs'!$A$2:$F$734,6,FALSE),IF(WEEKDAY(B120,2)&gt;5,0,$H$4)))</f>
      </c>
      <c r="I120" s="21">
        <f>IF(B120="","",IF(IFERROR(VLOOKUP(B120,'Kalendārs'!$A$2:$D$734,4,FALSE),"")="Svētku diena","Jā",""))</f>
      </c>
      <c r="J120" s="20">
        <f>IF(OR(F120="",H120=""),"",IF(I120="Jā",0,MAX(0,F120-H120)))</f>
      </c>
      <c r="K120" s="20">
        <f>IF(F120="","",IF(I120="Jā",F120,0))</f>
      </c>
      <c r="L120" s="17"/>
    </row>
    <row r="121" spans="1:12" x14ac:dyDescent="0.25">
      <c r="A121" s="17"/>
      <c r="B121" s="18"/>
      <c r="C121" s="19"/>
      <c r="D121" s="19"/>
      <c r="E121" s="17"/>
      <c r="F121" s="20">
        <f>IF(OR(C121="",D121=""),"",ROUND(MAX(0,IF(MOD(D121-C121,1)=0,1,MOD(D121-C121,1))*24-N(E121)/60),2))</f>
      </c>
      <c r="G121" s="20">
        <f>IF(F121="","",ROUND(MAX(0,(IF(MOD(D121-C121,1)=0,1,MOD(D121-C121,1))-(MAX(0,MIN((C121+IF(MOD(D121-C121,1)=0,1,MOD(D121-C121,1))),22/24)-MAX(C121,6/24))+MAX(0,MIN((C121+IF(MOD(D121-C121,1)=0,1,MOD(D121-C121,1))),46/24)-MAX(C121,30/24))))*24*F121/(IF(MOD(D121-C121,1)=0,1,MOD(D121-C121,1))*24)),2))</f>
      </c>
      <c r="H121" s="20">
        <f>IF(B121="","",IFERROR(VLOOKUP(B121,'Kalendārs'!$A$2:$F$734,6,FALSE),IF(WEEKDAY(B121,2)&gt;5,0,$H$4)))</f>
      </c>
      <c r="I121" s="21">
        <f>IF(B121="","",IF(IFERROR(VLOOKUP(B121,'Kalendārs'!$A$2:$D$734,4,FALSE),"")="Svētku diena","Jā",""))</f>
      </c>
      <c r="J121" s="20">
        <f>IF(OR(F121="",H121=""),"",IF(I121="Jā",0,MAX(0,F121-H121)))</f>
      </c>
      <c r="K121" s="20">
        <f>IF(F121="","",IF(I121="Jā",F121,0))</f>
      </c>
      <c r="L121" s="17"/>
    </row>
    <row r="122" spans="1:12" x14ac:dyDescent="0.25">
      <c r="A122" s="17"/>
      <c r="B122" s="18"/>
      <c r="C122" s="19"/>
      <c r="D122" s="19"/>
      <c r="E122" s="17"/>
      <c r="F122" s="20">
        <f>IF(OR(C122="",D122=""),"",ROUND(MAX(0,IF(MOD(D122-C122,1)=0,1,MOD(D122-C122,1))*24-N(E122)/60),2))</f>
      </c>
      <c r="G122" s="20">
        <f>IF(F122="","",ROUND(MAX(0,(IF(MOD(D122-C122,1)=0,1,MOD(D122-C122,1))-(MAX(0,MIN((C122+IF(MOD(D122-C122,1)=0,1,MOD(D122-C122,1))),22/24)-MAX(C122,6/24))+MAX(0,MIN((C122+IF(MOD(D122-C122,1)=0,1,MOD(D122-C122,1))),46/24)-MAX(C122,30/24))))*24*F122/(IF(MOD(D122-C122,1)=0,1,MOD(D122-C122,1))*24)),2))</f>
      </c>
      <c r="H122" s="20">
        <f>IF(B122="","",IFERROR(VLOOKUP(B122,'Kalendārs'!$A$2:$F$734,6,FALSE),IF(WEEKDAY(B122,2)&gt;5,0,$H$4)))</f>
      </c>
      <c r="I122" s="21">
        <f>IF(B122="","",IF(IFERROR(VLOOKUP(B122,'Kalendārs'!$A$2:$D$734,4,FALSE),"")="Svētku diena","Jā",""))</f>
      </c>
      <c r="J122" s="20">
        <f>IF(OR(F122="",H122=""),"",IF(I122="Jā",0,MAX(0,F122-H122)))</f>
      </c>
      <c r="K122" s="20">
        <f>IF(F122="","",IF(I122="Jā",F122,0))</f>
      </c>
      <c r="L122" s="17"/>
    </row>
    <row r="123" spans="1:12" x14ac:dyDescent="0.25">
      <c r="A123" s="17"/>
      <c r="B123" s="18"/>
      <c r="C123" s="19"/>
      <c r="D123" s="19"/>
      <c r="E123" s="17"/>
      <c r="F123" s="20">
        <f>IF(OR(C123="",D123=""),"",ROUND(MAX(0,IF(MOD(D123-C123,1)=0,1,MOD(D123-C123,1))*24-N(E123)/60),2))</f>
      </c>
      <c r="G123" s="20">
        <f>IF(F123="","",ROUND(MAX(0,(IF(MOD(D123-C123,1)=0,1,MOD(D123-C123,1))-(MAX(0,MIN((C123+IF(MOD(D123-C123,1)=0,1,MOD(D123-C123,1))),22/24)-MAX(C123,6/24))+MAX(0,MIN((C123+IF(MOD(D123-C123,1)=0,1,MOD(D123-C123,1))),46/24)-MAX(C123,30/24))))*24*F123/(IF(MOD(D123-C123,1)=0,1,MOD(D123-C123,1))*24)),2))</f>
      </c>
      <c r="H123" s="20">
        <f>IF(B123="","",IFERROR(VLOOKUP(B123,'Kalendārs'!$A$2:$F$734,6,FALSE),IF(WEEKDAY(B123,2)&gt;5,0,$H$4)))</f>
      </c>
      <c r="I123" s="21">
        <f>IF(B123="","",IF(IFERROR(VLOOKUP(B123,'Kalendārs'!$A$2:$D$734,4,FALSE),"")="Svētku diena","Jā",""))</f>
      </c>
      <c r="J123" s="20">
        <f>IF(OR(F123="",H123=""),"",IF(I123="Jā",0,MAX(0,F123-H123)))</f>
      </c>
      <c r="K123" s="20">
        <f>IF(F123="","",IF(I123="Jā",F123,0))</f>
      </c>
      <c r="L123" s="17"/>
    </row>
    <row r="124" spans="1:12" x14ac:dyDescent="0.25">
      <c r="A124" s="17"/>
      <c r="B124" s="18"/>
      <c r="C124" s="19"/>
      <c r="D124" s="19"/>
      <c r="E124" s="17"/>
      <c r="F124" s="20">
        <f>IF(OR(C124="",D124=""),"",ROUND(MAX(0,IF(MOD(D124-C124,1)=0,1,MOD(D124-C124,1))*24-N(E124)/60),2))</f>
      </c>
      <c r="G124" s="20">
        <f>IF(F124="","",ROUND(MAX(0,(IF(MOD(D124-C124,1)=0,1,MOD(D124-C124,1))-(MAX(0,MIN((C124+IF(MOD(D124-C124,1)=0,1,MOD(D124-C124,1))),22/24)-MAX(C124,6/24))+MAX(0,MIN((C124+IF(MOD(D124-C124,1)=0,1,MOD(D124-C124,1))),46/24)-MAX(C124,30/24))))*24*F124/(IF(MOD(D124-C124,1)=0,1,MOD(D124-C124,1))*24)),2))</f>
      </c>
      <c r="H124" s="20">
        <f>IF(B124="","",IFERROR(VLOOKUP(B124,'Kalendārs'!$A$2:$F$734,6,FALSE),IF(WEEKDAY(B124,2)&gt;5,0,$H$4)))</f>
      </c>
      <c r="I124" s="21">
        <f>IF(B124="","",IF(IFERROR(VLOOKUP(B124,'Kalendārs'!$A$2:$D$734,4,FALSE),"")="Svētku diena","Jā",""))</f>
      </c>
      <c r="J124" s="20">
        <f>IF(OR(F124="",H124=""),"",IF(I124="Jā",0,MAX(0,F124-H124)))</f>
      </c>
      <c r="K124" s="20">
        <f>IF(F124="","",IF(I124="Jā",F124,0))</f>
      </c>
      <c r="L124" s="17"/>
    </row>
    <row r="125" spans="1:12" x14ac:dyDescent="0.25">
      <c r="A125" s="17"/>
      <c r="B125" s="18"/>
      <c r="C125" s="19"/>
      <c r="D125" s="19"/>
      <c r="E125" s="17"/>
      <c r="F125" s="20">
        <f>IF(OR(C125="",D125=""),"",ROUND(MAX(0,IF(MOD(D125-C125,1)=0,1,MOD(D125-C125,1))*24-N(E125)/60),2))</f>
      </c>
      <c r="G125" s="20">
        <f>IF(F125="","",ROUND(MAX(0,(IF(MOD(D125-C125,1)=0,1,MOD(D125-C125,1))-(MAX(0,MIN((C125+IF(MOD(D125-C125,1)=0,1,MOD(D125-C125,1))),22/24)-MAX(C125,6/24))+MAX(0,MIN((C125+IF(MOD(D125-C125,1)=0,1,MOD(D125-C125,1))),46/24)-MAX(C125,30/24))))*24*F125/(IF(MOD(D125-C125,1)=0,1,MOD(D125-C125,1))*24)),2))</f>
      </c>
      <c r="H125" s="20">
        <f>IF(B125="","",IFERROR(VLOOKUP(B125,'Kalendārs'!$A$2:$F$734,6,FALSE),IF(WEEKDAY(B125,2)&gt;5,0,$H$4)))</f>
      </c>
      <c r="I125" s="21">
        <f>IF(B125="","",IF(IFERROR(VLOOKUP(B125,'Kalendārs'!$A$2:$D$734,4,FALSE),"")="Svētku diena","Jā",""))</f>
      </c>
      <c r="J125" s="20">
        <f>IF(OR(F125="",H125=""),"",IF(I125="Jā",0,MAX(0,F125-H125)))</f>
      </c>
      <c r="K125" s="20">
        <f>IF(F125="","",IF(I125="Jā",F125,0))</f>
      </c>
      <c r="L125" s="17"/>
    </row>
    <row r="126" spans="1:12" x14ac:dyDescent="0.25">
      <c r="A126" s="17"/>
      <c r="B126" s="18"/>
      <c r="C126" s="19"/>
      <c r="D126" s="19"/>
      <c r="E126" s="17"/>
      <c r="F126" s="20">
        <f>IF(OR(C126="",D126=""),"",ROUND(MAX(0,IF(MOD(D126-C126,1)=0,1,MOD(D126-C126,1))*24-N(E126)/60),2))</f>
      </c>
      <c r="G126" s="20">
        <f>IF(F126="","",ROUND(MAX(0,(IF(MOD(D126-C126,1)=0,1,MOD(D126-C126,1))-(MAX(0,MIN((C126+IF(MOD(D126-C126,1)=0,1,MOD(D126-C126,1))),22/24)-MAX(C126,6/24))+MAX(0,MIN((C126+IF(MOD(D126-C126,1)=0,1,MOD(D126-C126,1))),46/24)-MAX(C126,30/24))))*24*F126/(IF(MOD(D126-C126,1)=0,1,MOD(D126-C126,1))*24)),2))</f>
      </c>
      <c r="H126" s="20">
        <f>IF(B126="","",IFERROR(VLOOKUP(B126,'Kalendārs'!$A$2:$F$734,6,FALSE),IF(WEEKDAY(B126,2)&gt;5,0,$H$4)))</f>
      </c>
      <c r="I126" s="21">
        <f>IF(B126="","",IF(IFERROR(VLOOKUP(B126,'Kalendārs'!$A$2:$D$734,4,FALSE),"")="Svētku diena","Jā",""))</f>
      </c>
      <c r="J126" s="20">
        <f>IF(OR(F126="",H126=""),"",IF(I126="Jā",0,MAX(0,F126-H126)))</f>
      </c>
      <c r="K126" s="20">
        <f>IF(F126="","",IF(I126="Jā",F126,0))</f>
      </c>
      <c r="L126" s="17"/>
    </row>
    <row r="127" spans="1:12" x14ac:dyDescent="0.25">
      <c r="A127" s="17"/>
      <c r="B127" s="18"/>
      <c r="C127" s="19"/>
      <c r="D127" s="19"/>
      <c r="E127" s="17"/>
      <c r="F127" s="20">
        <f>IF(OR(C127="",D127=""),"",ROUND(MAX(0,IF(MOD(D127-C127,1)=0,1,MOD(D127-C127,1))*24-N(E127)/60),2))</f>
      </c>
      <c r="G127" s="20">
        <f>IF(F127="","",ROUND(MAX(0,(IF(MOD(D127-C127,1)=0,1,MOD(D127-C127,1))-(MAX(0,MIN((C127+IF(MOD(D127-C127,1)=0,1,MOD(D127-C127,1))),22/24)-MAX(C127,6/24))+MAX(0,MIN((C127+IF(MOD(D127-C127,1)=0,1,MOD(D127-C127,1))),46/24)-MAX(C127,30/24))))*24*F127/(IF(MOD(D127-C127,1)=0,1,MOD(D127-C127,1))*24)),2))</f>
      </c>
      <c r="H127" s="20">
        <f>IF(B127="","",IFERROR(VLOOKUP(B127,'Kalendārs'!$A$2:$F$734,6,FALSE),IF(WEEKDAY(B127,2)&gt;5,0,$H$4)))</f>
      </c>
      <c r="I127" s="21">
        <f>IF(B127="","",IF(IFERROR(VLOOKUP(B127,'Kalendārs'!$A$2:$D$734,4,FALSE),"")="Svētku diena","Jā",""))</f>
      </c>
      <c r="J127" s="20">
        <f>IF(OR(F127="",H127=""),"",IF(I127="Jā",0,MAX(0,F127-H127)))</f>
      </c>
      <c r="K127" s="20">
        <f>IF(F127="","",IF(I127="Jā",F127,0))</f>
      </c>
      <c r="L127" s="17"/>
    </row>
    <row r="128" spans="1:12" x14ac:dyDescent="0.25">
      <c r="A128" s="17"/>
      <c r="B128" s="18"/>
      <c r="C128" s="19"/>
      <c r="D128" s="19"/>
      <c r="E128" s="17"/>
      <c r="F128" s="20">
        <f>IF(OR(C128="",D128=""),"",ROUND(MAX(0,IF(MOD(D128-C128,1)=0,1,MOD(D128-C128,1))*24-N(E128)/60),2))</f>
      </c>
      <c r="G128" s="20">
        <f>IF(F128="","",ROUND(MAX(0,(IF(MOD(D128-C128,1)=0,1,MOD(D128-C128,1))-(MAX(0,MIN((C128+IF(MOD(D128-C128,1)=0,1,MOD(D128-C128,1))),22/24)-MAX(C128,6/24))+MAX(0,MIN((C128+IF(MOD(D128-C128,1)=0,1,MOD(D128-C128,1))),46/24)-MAX(C128,30/24))))*24*F128/(IF(MOD(D128-C128,1)=0,1,MOD(D128-C128,1))*24)),2))</f>
      </c>
      <c r="H128" s="20">
        <f>IF(B128="","",IFERROR(VLOOKUP(B128,'Kalendārs'!$A$2:$F$734,6,FALSE),IF(WEEKDAY(B128,2)&gt;5,0,$H$4)))</f>
      </c>
      <c r="I128" s="21">
        <f>IF(B128="","",IF(IFERROR(VLOOKUP(B128,'Kalendārs'!$A$2:$D$734,4,FALSE),"")="Svētku diena","Jā",""))</f>
      </c>
      <c r="J128" s="20">
        <f>IF(OR(F128="",H128=""),"",IF(I128="Jā",0,MAX(0,F128-H128)))</f>
      </c>
      <c r="K128" s="20">
        <f>IF(F128="","",IF(I128="Jā",F128,0))</f>
      </c>
      <c r="L128" s="17"/>
    </row>
    <row r="129" spans="1:12" x14ac:dyDescent="0.25">
      <c r="A129" s="17"/>
      <c r="B129" s="18"/>
      <c r="C129" s="19"/>
      <c r="D129" s="19"/>
      <c r="E129" s="17"/>
      <c r="F129" s="20">
        <f>IF(OR(C129="",D129=""),"",ROUND(MAX(0,IF(MOD(D129-C129,1)=0,1,MOD(D129-C129,1))*24-N(E129)/60),2))</f>
      </c>
      <c r="G129" s="20">
        <f>IF(F129="","",ROUND(MAX(0,(IF(MOD(D129-C129,1)=0,1,MOD(D129-C129,1))-(MAX(0,MIN((C129+IF(MOD(D129-C129,1)=0,1,MOD(D129-C129,1))),22/24)-MAX(C129,6/24))+MAX(0,MIN((C129+IF(MOD(D129-C129,1)=0,1,MOD(D129-C129,1))),46/24)-MAX(C129,30/24))))*24*F129/(IF(MOD(D129-C129,1)=0,1,MOD(D129-C129,1))*24)),2))</f>
      </c>
      <c r="H129" s="20">
        <f>IF(B129="","",IFERROR(VLOOKUP(B129,'Kalendārs'!$A$2:$F$734,6,FALSE),IF(WEEKDAY(B129,2)&gt;5,0,$H$4)))</f>
      </c>
      <c r="I129" s="21">
        <f>IF(B129="","",IF(IFERROR(VLOOKUP(B129,'Kalendārs'!$A$2:$D$734,4,FALSE),"")="Svētku diena","Jā",""))</f>
      </c>
      <c r="J129" s="20">
        <f>IF(OR(F129="",H129=""),"",IF(I129="Jā",0,MAX(0,F129-H129)))</f>
      </c>
      <c r="K129" s="20">
        <f>IF(F129="","",IF(I129="Jā",F129,0))</f>
      </c>
      <c r="L129" s="17"/>
    </row>
    <row r="130" spans="1:12" x14ac:dyDescent="0.25">
      <c r="A130" s="17"/>
      <c r="B130" s="18"/>
      <c r="C130" s="19"/>
      <c r="D130" s="19"/>
      <c r="E130" s="17"/>
      <c r="F130" s="20">
        <f>IF(OR(C130="",D130=""),"",ROUND(MAX(0,IF(MOD(D130-C130,1)=0,1,MOD(D130-C130,1))*24-N(E130)/60),2))</f>
      </c>
      <c r="G130" s="20">
        <f>IF(F130="","",ROUND(MAX(0,(IF(MOD(D130-C130,1)=0,1,MOD(D130-C130,1))-(MAX(0,MIN((C130+IF(MOD(D130-C130,1)=0,1,MOD(D130-C130,1))),22/24)-MAX(C130,6/24))+MAX(0,MIN((C130+IF(MOD(D130-C130,1)=0,1,MOD(D130-C130,1))),46/24)-MAX(C130,30/24))))*24*F130/(IF(MOD(D130-C130,1)=0,1,MOD(D130-C130,1))*24)),2))</f>
      </c>
      <c r="H130" s="20">
        <f>IF(B130="","",IFERROR(VLOOKUP(B130,'Kalendārs'!$A$2:$F$734,6,FALSE),IF(WEEKDAY(B130,2)&gt;5,0,$H$4)))</f>
      </c>
      <c r="I130" s="21">
        <f>IF(B130="","",IF(IFERROR(VLOOKUP(B130,'Kalendārs'!$A$2:$D$734,4,FALSE),"")="Svētku diena","Jā",""))</f>
      </c>
      <c r="J130" s="20">
        <f>IF(OR(F130="",H130=""),"",IF(I130="Jā",0,MAX(0,F130-H130)))</f>
      </c>
      <c r="K130" s="20">
        <f>IF(F130="","",IF(I130="Jā",F130,0))</f>
      </c>
      <c r="L130" s="17"/>
    </row>
    <row r="131" spans="1:12" x14ac:dyDescent="0.25">
      <c r="A131" s="17"/>
      <c r="B131" s="18"/>
      <c r="C131" s="19"/>
      <c r="D131" s="19"/>
      <c r="E131" s="17"/>
      <c r="F131" s="20">
        <f>IF(OR(C131="",D131=""),"",ROUND(MAX(0,IF(MOD(D131-C131,1)=0,1,MOD(D131-C131,1))*24-N(E131)/60),2))</f>
      </c>
      <c r="G131" s="20">
        <f>IF(F131="","",ROUND(MAX(0,(IF(MOD(D131-C131,1)=0,1,MOD(D131-C131,1))-(MAX(0,MIN((C131+IF(MOD(D131-C131,1)=0,1,MOD(D131-C131,1))),22/24)-MAX(C131,6/24))+MAX(0,MIN((C131+IF(MOD(D131-C131,1)=0,1,MOD(D131-C131,1))),46/24)-MAX(C131,30/24))))*24*F131/(IF(MOD(D131-C131,1)=0,1,MOD(D131-C131,1))*24)),2))</f>
      </c>
      <c r="H131" s="20">
        <f>IF(B131="","",IFERROR(VLOOKUP(B131,'Kalendārs'!$A$2:$F$734,6,FALSE),IF(WEEKDAY(B131,2)&gt;5,0,$H$4)))</f>
      </c>
      <c r="I131" s="21">
        <f>IF(B131="","",IF(IFERROR(VLOOKUP(B131,'Kalendārs'!$A$2:$D$734,4,FALSE),"")="Svētku diena","Jā",""))</f>
      </c>
      <c r="J131" s="20">
        <f>IF(OR(F131="",H131=""),"",IF(I131="Jā",0,MAX(0,F131-H131)))</f>
      </c>
      <c r="K131" s="20">
        <f>IF(F131="","",IF(I131="Jā",F131,0))</f>
      </c>
      <c r="L131" s="17"/>
    </row>
    <row r="132" spans="1:12" x14ac:dyDescent="0.25">
      <c r="A132" s="17"/>
      <c r="B132" s="18"/>
      <c r="C132" s="19"/>
      <c r="D132" s="19"/>
      <c r="E132" s="17"/>
      <c r="F132" s="20">
        <f>IF(OR(C132="",D132=""),"",ROUND(MAX(0,IF(MOD(D132-C132,1)=0,1,MOD(D132-C132,1))*24-N(E132)/60),2))</f>
      </c>
      <c r="G132" s="20">
        <f>IF(F132="","",ROUND(MAX(0,(IF(MOD(D132-C132,1)=0,1,MOD(D132-C132,1))-(MAX(0,MIN((C132+IF(MOD(D132-C132,1)=0,1,MOD(D132-C132,1))),22/24)-MAX(C132,6/24))+MAX(0,MIN((C132+IF(MOD(D132-C132,1)=0,1,MOD(D132-C132,1))),46/24)-MAX(C132,30/24))))*24*F132/(IF(MOD(D132-C132,1)=0,1,MOD(D132-C132,1))*24)),2))</f>
      </c>
      <c r="H132" s="20">
        <f>IF(B132="","",IFERROR(VLOOKUP(B132,'Kalendārs'!$A$2:$F$734,6,FALSE),IF(WEEKDAY(B132,2)&gt;5,0,$H$4)))</f>
      </c>
      <c r="I132" s="21">
        <f>IF(B132="","",IF(IFERROR(VLOOKUP(B132,'Kalendārs'!$A$2:$D$734,4,FALSE),"")="Svētku diena","Jā",""))</f>
      </c>
      <c r="J132" s="20">
        <f>IF(OR(F132="",H132=""),"",IF(I132="Jā",0,MAX(0,F132-H132)))</f>
      </c>
      <c r="K132" s="20">
        <f>IF(F132="","",IF(I132="Jā",F132,0))</f>
      </c>
      <c r="L132" s="17"/>
    </row>
    <row r="133" spans="1:12" x14ac:dyDescent="0.25">
      <c r="A133" s="17"/>
      <c r="B133" s="18"/>
      <c r="C133" s="19"/>
      <c r="D133" s="19"/>
      <c r="E133" s="17"/>
      <c r="F133" s="20">
        <f>IF(OR(C133="",D133=""),"",ROUND(MAX(0,IF(MOD(D133-C133,1)=0,1,MOD(D133-C133,1))*24-N(E133)/60),2))</f>
      </c>
      <c r="G133" s="20">
        <f>IF(F133="","",ROUND(MAX(0,(IF(MOD(D133-C133,1)=0,1,MOD(D133-C133,1))-(MAX(0,MIN((C133+IF(MOD(D133-C133,1)=0,1,MOD(D133-C133,1))),22/24)-MAX(C133,6/24))+MAX(0,MIN((C133+IF(MOD(D133-C133,1)=0,1,MOD(D133-C133,1))),46/24)-MAX(C133,30/24))))*24*F133/(IF(MOD(D133-C133,1)=0,1,MOD(D133-C133,1))*24)),2))</f>
      </c>
      <c r="H133" s="20">
        <f>IF(B133="","",IFERROR(VLOOKUP(B133,'Kalendārs'!$A$2:$F$734,6,FALSE),IF(WEEKDAY(B133,2)&gt;5,0,$H$4)))</f>
      </c>
      <c r="I133" s="21">
        <f>IF(B133="","",IF(IFERROR(VLOOKUP(B133,'Kalendārs'!$A$2:$D$734,4,FALSE),"")="Svētku diena","Jā",""))</f>
      </c>
      <c r="J133" s="20">
        <f>IF(OR(F133="",H133=""),"",IF(I133="Jā",0,MAX(0,F133-H133)))</f>
      </c>
      <c r="K133" s="20">
        <f>IF(F133="","",IF(I133="Jā",F133,0))</f>
      </c>
      <c r="L133" s="17"/>
    </row>
    <row r="134" spans="1:12" x14ac:dyDescent="0.25">
      <c r="A134" s="17"/>
      <c r="B134" s="18"/>
      <c r="C134" s="19"/>
      <c r="D134" s="19"/>
      <c r="E134" s="17"/>
      <c r="F134" s="20">
        <f>IF(OR(C134="",D134=""),"",ROUND(MAX(0,IF(MOD(D134-C134,1)=0,1,MOD(D134-C134,1))*24-N(E134)/60),2))</f>
      </c>
      <c r="G134" s="20">
        <f>IF(F134="","",ROUND(MAX(0,(IF(MOD(D134-C134,1)=0,1,MOD(D134-C134,1))-(MAX(0,MIN((C134+IF(MOD(D134-C134,1)=0,1,MOD(D134-C134,1))),22/24)-MAX(C134,6/24))+MAX(0,MIN((C134+IF(MOD(D134-C134,1)=0,1,MOD(D134-C134,1))),46/24)-MAX(C134,30/24))))*24*F134/(IF(MOD(D134-C134,1)=0,1,MOD(D134-C134,1))*24)),2))</f>
      </c>
      <c r="H134" s="20">
        <f>IF(B134="","",IFERROR(VLOOKUP(B134,'Kalendārs'!$A$2:$F$734,6,FALSE),IF(WEEKDAY(B134,2)&gt;5,0,$H$4)))</f>
      </c>
      <c r="I134" s="21">
        <f>IF(B134="","",IF(IFERROR(VLOOKUP(B134,'Kalendārs'!$A$2:$D$734,4,FALSE),"")="Svētku diena","Jā",""))</f>
      </c>
      <c r="J134" s="20">
        <f>IF(OR(F134="",H134=""),"",IF(I134="Jā",0,MAX(0,F134-H134)))</f>
      </c>
      <c r="K134" s="20">
        <f>IF(F134="","",IF(I134="Jā",F134,0))</f>
      </c>
      <c r="L134" s="17"/>
    </row>
    <row r="135" spans="1:12" x14ac:dyDescent="0.25">
      <c r="A135" s="17"/>
      <c r="B135" s="18"/>
      <c r="C135" s="19"/>
      <c r="D135" s="19"/>
      <c r="E135" s="17"/>
      <c r="F135" s="20">
        <f>IF(OR(C135="",D135=""),"",ROUND(MAX(0,IF(MOD(D135-C135,1)=0,1,MOD(D135-C135,1))*24-N(E135)/60),2))</f>
      </c>
      <c r="G135" s="20">
        <f>IF(F135="","",ROUND(MAX(0,(IF(MOD(D135-C135,1)=0,1,MOD(D135-C135,1))-(MAX(0,MIN((C135+IF(MOD(D135-C135,1)=0,1,MOD(D135-C135,1))),22/24)-MAX(C135,6/24))+MAX(0,MIN((C135+IF(MOD(D135-C135,1)=0,1,MOD(D135-C135,1))),46/24)-MAX(C135,30/24))))*24*F135/(IF(MOD(D135-C135,1)=0,1,MOD(D135-C135,1))*24)),2))</f>
      </c>
      <c r="H135" s="20">
        <f>IF(B135="","",IFERROR(VLOOKUP(B135,'Kalendārs'!$A$2:$F$734,6,FALSE),IF(WEEKDAY(B135,2)&gt;5,0,$H$4)))</f>
      </c>
      <c r="I135" s="21">
        <f>IF(B135="","",IF(IFERROR(VLOOKUP(B135,'Kalendārs'!$A$2:$D$734,4,FALSE),"")="Svētku diena","Jā",""))</f>
      </c>
      <c r="J135" s="20">
        <f>IF(OR(F135="",H135=""),"",IF(I135="Jā",0,MAX(0,F135-H135)))</f>
      </c>
      <c r="K135" s="20">
        <f>IF(F135="","",IF(I135="Jā",F135,0))</f>
      </c>
      <c r="L135" s="17"/>
    </row>
    <row r="136" spans="1:12" x14ac:dyDescent="0.25">
      <c r="A136" s="17"/>
      <c r="B136" s="18"/>
      <c r="C136" s="19"/>
      <c r="D136" s="19"/>
      <c r="E136" s="17"/>
      <c r="F136" s="20">
        <f>IF(OR(C136="",D136=""),"",ROUND(MAX(0,IF(MOD(D136-C136,1)=0,1,MOD(D136-C136,1))*24-N(E136)/60),2))</f>
      </c>
      <c r="G136" s="20">
        <f>IF(F136="","",ROUND(MAX(0,(IF(MOD(D136-C136,1)=0,1,MOD(D136-C136,1))-(MAX(0,MIN((C136+IF(MOD(D136-C136,1)=0,1,MOD(D136-C136,1))),22/24)-MAX(C136,6/24))+MAX(0,MIN((C136+IF(MOD(D136-C136,1)=0,1,MOD(D136-C136,1))),46/24)-MAX(C136,30/24))))*24*F136/(IF(MOD(D136-C136,1)=0,1,MOD(D136-C136,1))*24)),2))</f>
      </c>
      <c r="H136" s="20">
        <f>IF(B136="","",IFERROR(VLOOKUP(B136,'Kalendārs'!$A$2:$F$734,6,FALSE),IF(WEEKDAY(B136,2)&gt;5,0,$H$4)))</f>
      </c>
      <c r="I136" s="21">
        <f>IF(B136="","",IF(IFERROR(VLOOKUP(B136,'Kalendārs'!$A$2:$D$734,4,FALSE),"")="Svētku diena","Jā",""))</f>
      </c>
      <c r="J136" s="20">
        <f>IF(OR(F136="",H136=""),"",IF(I136="Jā",0,MAX(0,F136-H136)))</f>
      </c>
      <c r="K136" s="20">
        <f>IF(F136="","",IF(I136="Jā",F136,0))</f>
      </c>
      <c r="L136" s="17"/>
    </row>
    <row r="137" spans="1:12" x14ac:dyDescent="0.25">
      <c r="A137" s="17"/>
      <c r="B137" s="18"/>
      <c r="C137" s="19"/>
      <c r="D137" s="19"/>
      <c r="E137" s="17"/>
      <c r="F137" s="20">
        <f>IF(OR(C137="",D137=""),"",ROUND(MAX(0,IF(MOD(D137-C137,1)=0,1,MOD(D137-C137,1))*24-N(E137)/60),2))</f>
      </c>
      <c r="G137" s="20">
        <f>IF(F137="","",ROUND(MAX(0,(IF(MOD(D137-C137,1)=0,1,MOD(D137-C137,1))-(MAX(0,MIN((C137+IF(MOD(D137-C137,1)=0,1,MOD(D137-C137,1))),22/24)-MAX(C137,6/24))+MAX(0,MIN((C137+IF(MOD(D137-C137,1)=0,1,MOD(D137-C137,1))),46/24)-MAX(C137,30/24))))*24*F137/(IF(MOD(D137-C137,1)=0,1,MOD(D137-C137,1))*24)),2))</f>
      </c>
      <c r="H137" s="20">
        <f>IF(B137="","",IFERROR(VLOOKUP(B137,'Kalendārs'!$A$2:$F$734,6,FALSE),IF(WEEKDAY(B137,2)&gt;5,0,$H$4)))</f>
      </c>
      <c r="I137" s="21">
        <f>IF(B137="","",IF(IFERROR(VLOOKUP(B137,'Kalendārs'!$A$2:$D$734,4,FALSE),"")="Svētku diena","Jā",""))</f>
      </c>
      <c r="J137" s="20">
        <f>IF(OR(F137="",H137=""),"",IF(I137="Jā",0,MAX(0,F137-H137)))</f>
      </c>
      <c r="K137" s="20">
        <f>IF(F137="","",IF(I137="Jā",F137,0))</f>
      </c>
      <c r="L137" s="17"/>
    </row>
    <row r="138" spans="1:12" x14ac:dyDescent="0.25">
      <c r="A138" s="17"/>
      <c r="B138" s="18"/>
      <c r="C138" s="19"/>
      <c r="D138" s="19"/>
      <c r="E138" s="17"/>
      <c r="F138" s="20">
        <f>IF(OR(C138="",D138=""),"",ROUND(MAX(0,IF(MOD(D138-C138,1)=0,1,MOD(D138-C138,1))*24-N(E138)/60),2))</f>
      </c>
      <c r="G138" s="20">
        <f>IF(F138="","",ROUND(MAX(0,(IF(MOD(D138-C138,1)=0,1,MOD(D138-C138,1))-(MAX(0,MIN((C138+IF(MOD(D138-C138,1)=0,1,MOD(D138-C138,1))),22/24)-MAX(C138,6/24))+MAX(0,MIN((C138+IF(MOD(D138-C138,1)=0,1,MOD(D138-C138,1))),46/24)-MAX(C138,30/24))))*24*F138/(IF(MOD(D138-C138,1)=0,1,MOD(D138-C138,1))*24)),2))</f>
      </c>
      <c r="H138" s="20">
        <f>IF(B138="","",IFERROR(VLOOKUP(B138,'Kalendārs'!$A$2:$F$734,6,FALSE),IF(WEEKDAY(B138,2)&gt;5,0,$H$4)))</f>
      </c>
      <c r="I138" s="21">
        <f>IF(B138="","",IF(IFERROR(VLOOKUP(B138,'Kalendārs'!$A$2:$D$734,4,FALSE),"")="Svētku diena","Jā",""))</f>
      </c>
      <c r="J138" s="20">
        <f>IF(OR(F138="",H138=""),"",IF(I138="Jā",0,MAX(0,F138-H138)))</f>
      </c>
      <c r="K138" s="20">
        <f>IF(F138="","",IF(I138="Jā",F138,0))</f>
      </c>
      <c r="L138" s="17"/>
    </row>
    <row r="139" spans="1:12" x14ac:dyDescent="0.25">
      <c r="A139" s="17"/>
      <c r="B139" s="18"/>
      <c r="C139" s="19"/>
      <c r="D139" s="19"/>
      <c r="E139" s="17"/>
      <c r="F139" s="20">
        <f>IF(OR(C139="",D139=""),"",ROUND(MAX(0,IF(MOD(D139-C139,1)=0,1,MOD(D139-C139,1))*24-N(E139)/60),2))</f>
      </c>
      <c r="G139" s="20">
        <f>IF(F139="","",ROUND(MAX(0,(IF(MOD(D139-C139,1)=0,1,MOD(D139-C139,1))-(MAX(0,MIN((C139+IF(MOD(D139-C139,1)=0,1,MOD(D139-C139,1))),22/24)-MAX(C139,6/24))+MAX(0,MIN((C139+IF(MOD(D139-C139,1)=0,1,MOD(D139-C139,1))),46/24)-MAX(C139,30/24))))*24*F139/(IF(MOD(D139-C139,1)=0,1,MOD(D139-C139,1))*24)),2))</f>
      </c>
      <c r="H139" s="20">
        <f>IF(B139="","",IFERROR(VLOOKUP(B139,'Kalendārs'!$A$2:$F$734,6,FALSE),IF(WEEKDAY(B139,2)&gt;5,0,$H$4)))</f>
      </c>
      <c r="I139" s="21">
        <f>IF(B139="","",IF(IFERROR(VLOOKUP(B139,'Kalendārs'!$A$2:$D$734,4,FALSE),"")="Svētku diena","Jā",""))</f>
      </c>
      <c r="J139" s="20">
        <f>IF(OR(F139="",H139=""),"",IF(I139="Jā",0,MAX(0,F139-H139)))</f>
      </c>
      <c r="K139" s="20">
        <f>IF(F139="","",IF(I139="Jā",F139,0))</f>
      </c>
      <c r="L139" s="17"/>
    </row>
    <row r="140" spans="1:12" x14ac:dyDescent="0.25">
      <c r="A140" s="17"/>
      <c r="B140" s="18"/>
      <c r="C140" s="19"/>
      <c r="D140" s="19"/>
      <c r="E140" s="17"/>
      <c r="F140" s="20">
        <f>IF(OR(C140="",D140=""),"",ROUND(MAX(0,IF(MOD(D140-C140,1)=0,1,MOD(D140-C140,1))*24-N(E140)/60),2))</f>
      </c>
      <c r="G140" s="20">
        <f>IF(F140="","",ROUND(MAX(0,(IF(MOD(D140-C140,1)=0,1,MOD(D140-C140,1))-(MAX(0,MIN((C140+IF(MOD(D140-C140,1)=0,1,MOD(D140-C140,1))),22/24)-MAX(C140,6/24))+MAX(0,MIN((C140+IF(MOD(D140-C140,1)=0,1,MOD(D140-C140,1))),46/24)-MAX(C140,30/24))))*24*F140/(IF(MOD(D140-C140,1)=0,1,MOD(D140-C140,1))*24)),2))</f>
      </c>
      <c r="H140" s="20">
        <f>IF(B140="","",IFERROR(VLOOKUP(B140,'Kalendārs'!$A$2:$F$734,6,FALSE),IF(WEEKDAY(B140,2)&gt;5,0,$H$4)))</f>
      </c>
      <c r="I140" s="21">
        <f>IF(B140="","",IF(IFERROR(VLOOKUP(B140,'Kalendārs'!$A$2:$D$734,4,FALSE),"")="Svētku diena","Jā",""))</f>
      </c>
      <c r="J140" s="20">
        <f>IF(OR(F140="",H140=""),"",IF(I140="Jā",0,MAX(0,F140-H140)))</f>
      </c>
      <c r="K140" s="20">
        <f>IF(F140="","",IF(I140="Jā",F140,0))</f>
      </c>
      <c r="L140" s="17"/>
    </row>
    <row r="141" spans="1:12" x14ac:dyDescent="0.25">
      <c r="A141" s="17"/>
      <c r="B141" s="18"/>
      <c r="C141" s="19"/>
      <c r="D141" s="19"/>
      <c r="E141" s="17"/>
      <c r="F141" s="20">
        <f>IF(OR(C141="",D141=""),"",ROUND(MAX(0,IF(MOD(D141-C141,1)=0,1,MOD(D141-C141,1))*24-N(E141)/60),2))</f>
      </c>
      <c r="G141" s="20">
        <f>IF(F141="","",ROUND(MAX(0,(IF(MOD(D141-C141,1)=0,1,MOD(D141-C141,1))-(MAX(0,MIN((C141+IF(MOD(D141-C141,1)=0,1,MOD(D141-C141,1))),22/24)-MAX(C141,6/24))+MAX(0,MIN((C141+IF(MOD(D141-C141,1)=0,1,MOD(D141-C141,1))),46/24)-MAX(C141,30/24))))*24*F141/(IF(MOD(D141-C141,1)=0,1,MOD(D141-C141,1))*24)),2))</f>
      </c>
      <c r="H141" s="20">
        <f>IF(B141="","",IFERROR(VLOOKUP(B141,'Kalendārs'!$A$2:$F$734,6,FALSE),IF(WEEKDAY(B141,2)&gt;5,0,$H$4)))</f>
      </c>
      <c r="I141" s="21">
        <f>IF(B141="","",IF(IFERROR(VLOOKUP(B141,'Kalendārs'!$A$2:$D$734,4,FALSE),"")="Svētku diena","Jā",""))</f>
      </c>
      <c r="J141" s="20">
        <f>IF(OR(F141="",H141=""),"",IF(I141="Jā",0,MAX(0,F141-H141)))</f>
      </c>
      <c r="K141" s="20">
        <f>IF(F141="","",IF(I141="Jā",F141,0))</f>
      </c>
      <c r="L141" s="17"/>
    </row>
    <row r="142" spans="1:12" x14ac:dyDescent="0.25">
      <c r="A142" s="17"/>
      <c r="B142" s="18"/>
      <c r="C142" s="19"/>
      <c r="D142" s="19"/>
      <c r="E142" s="17"/>
      <c r="F142" s="20">
        <f>IF(OR(C142="",D142=""),"",ROUND(MAX(0,IF(MOD(D142-C142,1)=0,1,MOD(D142-C142,1))*24-N(E142)/60),2))</f>
      </c>
      <c r="G142" s="20">
        <f>IF(F142="","",ROUND(MAX(0,(IF(MOD(D142-C142,1)=0,1,MOD(D142-C142,1))-(MAX(0,MIN((C142+IF(MOD(D142-C142,1)=0,1,MOD(D142-C142,1))),22/24)-MAX(C142,6/24))+MAX(0,MIN((C142+IF(MOD(D142-C142,1)=0,1,MOD(D142-C142,1))),46/24)-MAX(C142,30/24))))*24*F142/(IF(MOD(D142-C142,1)=0,1,MOD(D142-C142,1))*24)),2))</f>
      </c>
      <c r="H142" s="20">
        <f>IF(B142="","",IFERROR(VLOOKUP(B142,'Kalendārs'!$A$2:$F$734,6,FALSE),IF(WEEKDAY(B142,2)&gt;5,0,$H$4)))</f>
      </c>
      <c r="I142" s="21">
        <f>IF(B142="","",IF(IFERROR(VLOOKUP(B142,'Kalendārs'!$A$2:$D$734,4,FALSE),"")="Svētku diena","Jā",""))</f>
      </c>
      <c r="J142" s="20">
        <f>IF(OR(F142="",H142=""),"",IF(I142="Jā",0,MAX(0,F142-H142)))</f>
      </c>
      <c r="K142" s="20">
        <f>IF(F142="","",IF(I142="Jā",F142,0))</f>
      </c>
      <c r="L142" s="17"/>
    </row>
    <row r="143" spans="1:12" x14ac:dyDescent="0.25">
      <c r="A143" s="17"/>
      <c r="B143" s="18"/>
      <c r="C143" s="19"/>
      <c r="D143" s="19"/>
      <c r="E143" s="17"/>
      <c r="F143" s="20">
        <f>IF(OR(C143="",D143=""),"",ROUND(MAX(0,IF(MOD(D143-C143,1)=0,1,MOD(D143-C143,1))*24-N(E143)/60),2))</f>
      </c>
      <c r="G143" s="20">
        <f>IF(F143="","",ROUND(MAX(0,(IF(MOD(D143-C143,1)=0,1,MOD(D143-C143,1))-(MAX(0,MIN((C143+IF(MOD(D143-C143,1)=0,1,MOD(D143-C143,1))),22/24)-MAX(C143,6/24))+MAX(0,MIN((C143+IF(MOD(D143-C143,1)=0,1,MOD(D143-C143,1))),46/24)-MAX(C143,30/24))))*24*F143/(IF(MOD(D143-C143,1)=0,1,MOD(D143-C143,1))*24)),2))</f>
      </c>
      <c r="H143" s="20">
        <f>IF(B143="","",IFERROR(VLOOKUP(B143,'Kalendārs'!$A$2:$F$734,6,FALSE),IF(WEEKDAY(B143,2)&gt;5,0,$H$4)))</f>
      </c>
      <c r="I143" s="21">
        <f>IF(B143="","",IF(IFERROR(VLOOKUP(B143,'Kalendārs'!$A$2:$D$734,4,FALSE),"")="Svētku diena","Jā",""))</f>
      </c>
      <c r="J143" s="20">
        <f>IF(OR(F143="",H143=""),"",IF(I143="Jā",0,MAX(0,F143-H143)))</f>
      </c>
      <c r="K143" s="20">
        <f>IF(F143="","",IF(I143="Jā",F143,0))</f>
      </c>
      <c r="L143" s="17"/>
    </row>
    <row r="144" spans="1:12" x14ac:dyDescent="0.25">
      <c r="A144" s="17"/>
      <c r="B144" s="18"/>
      <c r="C144" s="19"/>
      <c r="D144" s="19"/>
      <c r="E144" s="17"/>
      <c r="F144" s="20">
        <f>IF(OR(C144="",D144=""),"",ROUND(MAX(0,IF(MOD(D144-C144,1)=0,1,MOD(D144-C144,1))*24-N(E144)/60),2))</f>
      </c>
      <c r="G144" s="20">
        <f>IF(F144="","",ROUND(MAX(0,(IF(MOD(D144-C144,1)=0,1,MOD(D144-C144,1))-(MAX(0,MIN((C144+IF(MOD(D144-C144,1)=0,1,MOD(D144-C144,1))),22/24)-MAX(C144,6/24))+MAX(0,MIN((C144+IF(MOD(D144-C144,1)=0,1,MOD(D144-C144,1))),46/24)-MAX(C144,30/24))))*24*F144/(IF(MOD(D144-C144,1)=0,1,MOD(D144-C144,1))*24)),2))</f>
      </c>
      <c r="H144" s="20">
        <f>IF(B144="","",IFERROR(VLOOKUP(B144,'Kalendārs'!$A$2:$F$734,6,FALSE),IF(WEEKDAY(B144,2)&gt;5,0,$H$4)))</f>
      </c>
      <c r="I144" s="21">
        <f>IF(B144="","",IF(IFERROR(VLOOKUP(B144,'Kalendārs'!$A$2:$D$734,4,FALSE),"")="Svētku diena","Jā",""))</f>
      </c>
      <c r="J144" s="20">
        <f>IF(OR(F144="",H144=""),"",IF(I144="Jā",0,MAX(0,F144-H144)))</f>
      </c>
      <c r="K144" s="20">
        <f>IF(F144="","",IF(I144="Jā",F144,0))</f>
      </c>
      <c r="L144" s="17"/>
    </row>
    <row r="145" spans="1:12" x14ac:dyDescent="0.25">
      <c r="A145" s="17"/>
      <c r="B145" s="18"/>
      <c r="C145" s="19"/>
      <c r="D145" s="19"/>
      <c r="E145" s="17"/>
      <c r="F145" s="20">
        <f>IF(OR(C145="",D145=""),"",ROUND(MAX(0,IF(MOD(D145-C145,1)=0,1,MOD(D145-C145,1))*24-N(E145)/60),2))</f>
      </c>
      <c r="G145" s="20">
        <f>IF(F145="","",ROUND(MAX(0,(IF(MOD(D145-C145,1)=0,1,MOD(D145-C145,1))-(MAX(0,MIN((C145+IF(MOD(D145-C145,1)=0,1,MOD(D145-C145,1))),22/24)-MAX(C145,6/24))+MAX(0,MIN((C145+IF(MOD(D145-C145,1)=0,1,MOD(D145-C145,1))),46/24)-MAX(C145,30/24))))*24*F145/(IF(MOD(D145-C145,1)=0,1,MOD(D145-C145,1))*24)),2))</f>
      </c>
      <c r="H145" s="20">
        <f>IF(B145="","",IFERROR(VLOOKUP(B145,'Kalendārs'!$A$2:$F$734,6,FALSE),IF(WEEKDAY(B145,2)&gt;5,0,$H$4)))</f>
      </c>
      <c r="I145" s="21">
        <f>IF(B145="","",IF(IFERROR(VLOOKUP(B145,'Kalendārs'!$A$2:$D$734,4,FALSE),"")="Svētku diena","Jā",""))</f>
      </c>
      <c r="J145" s="20">
        <f>IF(OR(F145="",H145=""),"",IF(I145="Jā",0,MAX(0,F145-H145)))</f>
      </c>
      <c r="K145" s="20">
        <f>IF(F145="","",IF(I145="Jā",F145,0))</f>
      </c>
      <c r="L145" s="17"/>
    </row>
    <row r="146" spans="1:12" x14ac:dyDescent="0.25">
      <c r="A146" s="17"/>
      <c r="B146" s="18"/>
      <c r="C146" s="19"/>
      <c r="D146" s="19"/>
      <c r="E146" s="17"/>
      <c r="F146" s="20">
        <f>IF(OR(C146="",D146=""),"",ROUND(MAX(0,IF(MOD(D146-C146,1)=0,1,MOD(D146-C146,1))*24-N(E146)/60),2))</f>
      </c>
      <c r="G146" s="20">
        <f>IF(F146="","",ROUND(MAX(0,(IF(MOD(D146-C146,1)=0,1,MOD(D146-C146,1))-(MAX(0,MIN((C146+IF(MOD(D146-C146,1)=0,1,MOD(D146-C146,1))),22/24)-MAX(C146,6/24))+MAX(0,MIN((C146+IF(MOD(D146-C146,1)=0,1,MOD(D146-C146,1))),46/24)-MAX(C146,30/24))))*24*F146/(IF(MOD(D146-C146,1)=0,1,MOD(D146-C146,1))*24)),2))</f>
      </c>
      <c r="H146" s="20">
        <f>IF(B146="","",IFERROR(VLOOKUP(B146,'Kalendārs'!$A$2:$F$734,6,FALSE),IF(WEEKDAY(B146,2)&gt;5,0,$H$4)))</f>
      </c>
      <c r="I146" s="21">
        <f>IF(B146="","",IF(IFERROR(VLOOKUP(B146,'Kalendārs'!$A$2:$D$734,4,FALSE),"")="Svētku diena","Jā",""))</f>
      </c>
      <c r="J146" s="20">
        <f>IF(OR(F146="",H146=""),"",IF(I146="Jā",0,MAX(0,F146-H146)))</f>
      </c>
      <c r="K146" s="20">
        <f>IF(F146="","",IF(I146="Jā",F146,0))</f>
      </c>
      <c r="L146" s="17"/>
    </row>
    <row r="147" spans="1:12" x14ac:dyDescent="0.25">
      <c r="A147" s="17"/>
      <c r="B147" s="18"/>
      <c r="C147" s="19"/>
      <c r="D147" s="19"/>
      <c r="E147" s="17"/>
      <c r="F147" s="20">
        <f>IF(OR(C147="",D147=""),"",ROUND(MAX(0,IF(MOD(D147-C147,1)=0,1,MOD(D147-C147,1))*24-N(E147)/60),2))</f>
      </c>
      <c r="G147" s="20">
        <f>IF(F147="","",ROUND(MAX(0,(IF(MOD(D147-C147,1)=0,1,MOD(D147-C147,1))-(MAX(0,MIN((C147+IF(MOD(D147-C147,1)=0,1,MOD(D147-C147,1))),22/24)-MAX(C147,6/24))+MAX(0,MIN((C147+IF(MOD(D147-C147,1)=0,1,MOD(D147-C147,1))),46/24)-MAX(C147,30/24))))*24*F147/(IF(MOD(D147-C147,1)=0,1,MOD(D147-C147,1))*24)),2))</f>
      </c>
      <c r="H147" s="20">
        <f>IF(B147="","",IFERROR(VLOOKUP(B147,'Kalendārs'!$A$2:$F$734,6,FALSE),IF(WEEKDAY(B147,2)&gt;5,0,$H$4)))</f>
      </c>
      <c r="I147" s="21">
        <f>IF(B147="","",IF(IFERROR(VLOOKUP(B147,'Kalendārs'!$A$2:$D$734,4,FALSE),"")="Svētku diena","Jā",""))</f>
      </c>
      <c r="J147" s="20">
        <f>IF(OR(F147="",H147=""),"",IF(I147="Jā",0,MAX(0,F147-H147)))</f>
      </c>
      <c r="K147" s="20">
        <f>IF(F147="","",IF(I147="Jā",F147,0))</f>
      </c>
      <c r="L147" s="17"/>
    </row>
    <row r="148" spans="1:12" x14ac:dyDescent="0.25">
      <c r="A148" s="17"/>
      <c r="B148" s="18"/>
      <c r="C148" s="19"/>
      <c r="D148" s="19"/>
      <c r="E148" s="17"/>
      <c r="F148" s="20">
        <f>IF(OR(C148="",D148=""),"",ROUND(MAX(0,IF(MOD(D148-C148,1)=0,1,MOD(D148-C148,1))*24-N(E148)/60),2))</f>
      </c>
      <c r="G148" s="20">
        <f>IF(F148="","",ROUND(MAX(0,(IF(MOD(D148-C148,1)=0,1,MOD(D148-C148,1))-(MAX(0,MIN((C148+IF(MOD(D148-C148,1)=0,1,MOD(D148-C148,1))),22/24)-MAX(C148,6/24))+MAX(0,MIN((C148+IF(MOD(D148-C148,1)=0,1,MOD(D148-C148,1))),46/24)-MAX(C148,30/24))))*24*F148/(IF(MOD(D148-C148,1)=0,1,MOD(D148-C148,1))*24)),2))</f>
      </c>
      <c r="H148" s="20">
        <f>IF(B148="","",IFERROR(VLOOKUP(B148,'Kalendārs'!$A$2:$F$734,6,FALSE),IF(WEEKDAY(B148,2)&gt;5,0,$H$4)))</f>
      </c>
      <c r="I148" s="21">
        <f>IF(B148="","",IF(IFERROR(VLOOKUP(B148,'Kalendārs'!$A$2:$D$734,4,FALSE),"")="Svētku diena","Jā",""))</f>
      </c>
      <c r="J148" s="20">
        <f>IF(OR(F148="",H148=""),"",IF(I148="Jā",0,MAX(0,F148-H148)))</f>
      </c>
      <c r="K148" s="20">
        <f>IF(F148="","",IF(I148="Jā",F148,0))</f>
      </c>
      <c r="L148" s="17"/>
    </row>
    <row r="149" spans="1:12" x14ac:dyDescent="0.25">
      <c r="A149" s="17"/>
      <c r="B149" s="18"/>
      <c r="C149" s="19"/>
      <c r="D149" s="19"/>
      <c r="E149" s="17"/>
      <c r="F149" s="20">
        <f>IF(OR(C149="",D149=""),"",ROUND(MAX(0,IF(MOD(D149-C149,1)=0,1,MOD(D149-C149,1))*24-N(E149)/60),2))</f>
      </c>
      <c r="G149" s="20">
        <f>IF(F149="","",ROUND(MAX(0,(IF(MOD(D149-C149,1)=0,1,MOD(D149-C149,1))-(MAX(0,MIN((C149+IF(MOD(D149-C149,1)=0,1,MOD(D149-C149,1))),22/24)-MAX(C149,6/24))+MAX(0,MIN((C149+IF(MOD(D149-C149,1)=0,1,MOD(D149-C149,1))),46/24)-MAX(C149,30/24))))*24*F149/(IF(MOD(D149-C149,1)=0,1,MOD(D149-C149,1))*24)),2))</f>
      </c>
      <c r="H149" s="20">
        <f>IF(B149="","",IFERROR(VLOOKUP(B149,'Kalendārs'!$A$2:$F$734,6,FALSE),IF(WEEKDAY(B149,2)&gt;5,0,$H$4)))</f>
      </c>
      <c r="I149" s="21">
        <f>IF(B149="","",IF(IFERROR(VLOOKUP(B149,'Kalendārs'!$A$2:$D$734,4,FALSE),"")="Svētku diena","Jā",""))</f>
      </c>
      <c r="J149" s="20">
        <f>IF(OR(F149="",H149=""),"",IF(I149="Jā",0,MAX(0,F149-H149)))</f>
      </c>
      <c r="K149" s="20">
        <f>IF(F149="","",IF(I149="Jā",F149,0))</f>
      </c>
      <c r="L149" s="17"/>
    </row>
    <row r="150" spans="1:12" x14ac:dyDescent="0.25">
      <c r="A150" s="17"/>
      <c r="B150" s="18"/>
      <c r="C150" s="19"/>
      <c r="D150" s="19"/>
      <c r="E150" s="17"/>
      <c r="F150" s="20">
        <f>IF(OR(C150="",D150=""),"",ROUND(MAX(0,IF(MOD(D150-C150,1)=0,1,MOD(D150-C150,1))*24-N(E150)/60),2))</f>
      </c>
      <c r="G150" s="20">
        <f>IF(F150="","",ROUND(MAX(0,(IF(MOD(D150-C150,1)=0,1,MOD(D150-C150,1))-(MAX(0,MIN((C150+IF(MOD(D150-C150,1)=0,1,MOD(D150-C150,1))),22/24)-MAX(C150,6/24))+MAX(0,MIN((C150+IF(MOD(D150-C150,1)=0,1,MOD(D150-C150,1))),46/24)-MAX(C150,30/24))))*24*F150/(IF(MOD(D150-C150,1)=0,1,MOD(D150-C150,1))*24)),2))</f>
      </c>
      <c r="H150" s="20">
        <f>IF(B150="","",IFERROR(VLOOKUP(B150,'Kalendārs'!$A$2:$F$734,6,FALSE),IF(WEEKDAY(B150,2)&gt;5,0,$H$4)))</f>
      </c>
      <c r="I150" s="21">
        <f>IF(B150="","",IF(IFERROR(VLOOKUP(B150,'Kalendārs'!$A$2:$D$734,4,FALSE),"")="Svētku diena","Jā",""))</f>
      </c>
      <c r="J150" s="20">
        <f>IF(OR(F150="",H150=""),"",IF(I150="Jā",0,MAX(0,F150-H150)))</f>
      </c>
      <c r="K150" s="20">
        <f>IF(F150="","",IF(I150="Jā",F150,0))</f>
      </c>
      <c r="L150" s="17"/>
    </row>
    <row r="151" spans="1:12" x14ac:dyDescent="0.25">
      <c r="A151" s="17"/>
      <c r="B151" s="18"/>
      <c r="C151" s="19"/>
      <c r="D151" s="19"/>
      <c r="E151" s="17"/>
      <c r="F151" s="20">
        <f>IF(OR(C151="",D151=""),"",ROUND(MAX(0,IF(MOD(D151-C151,1)=0,1,MOD(D151-C151,1))*24-N(E151)/60),2))</f>
      </c>
      <c r="G151" s="20">
        <f>IF(F151="","",ROUND(MAX(0,(IF(MOD(D151-C151,1)=0,1,MOD(D151-C151,1))-(MAX(0,MIN((C151+IF(MOD(D151-C151,1)=0,1,MOD(D151-C151,1))),22/24)-MAX(C151,6/24))+MAX(0,MIN((C151+IF(MOD(D151-C151,1)=0,1,MOD(D151-C151,1))),46/24)-MAX(C151,30/24))))*24*F151/(IF(MOD(D151-C151,1)=0,1,MOD(D151-C151,1))*24)),2))</f>
      </c>
      <c r="H151" s="20">
        <f>IF(B151="","",IFERROR(VLOOKUP(B151,'Kalendārs'!$A$2:$F$734,6,FALSE),IF(WEEKDAY(B151,2)&gt;5,0,$H$4)))</f>
      </c>
      <c r="I151" s="21">
        <f>IF(B151="","",IF(IFERROR(VLOOKUP(B151,'Kalendārs'!$A$2:$D$734,4,FALSE),"")="Svētku diena","Jā",""))</f>
      </c>
      <c r="J151" s="20">
        <f>IF(OR(F151="",H151=""),"",IF(I151="Jā",0,MAX(0,F151-H151)))</f>
      </c>
      <c r="K151" s="20">
        <f>IF(F151="","",IF(I151="Jā",F151,0))</f>
      </c>
      <c r="L151" s="17"/>
    </row>
    <row r="152" spans="1:12" x14ac:dyDescent="0.25">
      <c r="A152" s="17"/>
      <c r="B152" s="18"/>
      <c r="C152" s="19"/>
      <c r="D152" s="19"/>
      <c r="E152" s="17"/>
      <c r="F152" s="20">
        <f>IF(OR(C152="",D152=""),"",ROUND(MAX(0,IF(MOD(D152-C152,1)=0,1,MOD(D152-C152,1))*24-N(E152)/60),2))</f>
      </c>
      <c r="G152" s="20">
        <f>IF(F152="","",ROUND(MAX(0,(IF(MOD(D152-C152,1)=0,1,MOD(D152-C152,1))-(MAX(0,MIN((C152+IF(MOD(D152-C152,1)=0,1,MOD(D152-C152,1))),22/24)-MAX(C152,6/24))+MAX(0,MIN((C152+IF(MOD(D152-C152,1)=0,1,MOD(D152-C152,1))),46/24)-MAX(C152,30/24))))*24*F152/(IF(MOD(D152-C152,1)=0,1,MOD(D152-C152,1))*24)),2))</f>
      </c>
      <c r="H152" s="20">
        <f>IF(B152="","",IFERROR(VLOOKUP(B152,'Kalendārs'!$A$2:$F$734,6,FALSE),IF(WEEKDAY(B152,2)&gt;5,0,$H$4)))</f>
      </c>
      <c r="I152" s="21">
        <f>IF(B152="","",IF(IFERROR(VLOOKUP(B152,'Kalendārs'!$A$2:$D$734,4,FALSE),"")="Svētku diena","Jā",""))</f>
      </c>
      <c r="J152" s="20">
        <f>IF(OR(F152="",H152=""),"",IF(I152="Jā",0,MAX(0,F152-H152)))</f>
      </c>
      <c r="K152" s="20">
        <f>IF(F152="","",IF(I152="Jā",F152,0))</f>
      </c>
      <c r="L152" s="17"/>
    </row>
    <row r="153" spans="1:12" x14ac:dyDescent="0.25">
      <c r="A153" s="17"/>
      <c r="B153" s="18"/>
      <c r="C153" s="19"/>
      <c r="D153" s="19"/>
      <c r="E153" s="17"/>
      <c r="F153" s="20">
        <f>IF(OR(C153="",D153=""),"",ROUND(MAX(0,IF(MOD(D153-C153,1)=0,1,MOD(D153-C153,1))*24-N(E153)/60),2))</f>
      </c>
      <c r="G153" s="20">
        <f>IF(F153="","",ROUND(MAX(0,(IF(MOD(D153-C153,1)=0,1,MOD(D153-C153,1))-(MAX(0,MIN((C153+IF(MOD(D153-C153,1)=0,1,MOD(D153-C153,1))),22/24)-MAX(C153,6/24))+MAX(0,MIN((C153+IF(MOD(D153-C153,1)=0,1,MOD(D153-C153,1))),46/24)-MAX(C153,30/24))))*24*F153/(IF(MOD(D153-C153,1)=0,1,MOD(D153-C153,1))*24)),2))</f>
      </c>
      <c r="H153" s="20">
        <f>IF(B153="","",IFERROR(VLOOKUP(B153,'Kalendārs'!$A$2:$F$734,6,FALSE),IF(WEEKDAY(B153,2)&gt;5,0,$H$4)))</f>
      </c>
      <c r="I153" s="21">
        <f>IF(B153="","",IF(IFERROR(VLOOKUP(B153,'Kalendārs'!$A$2:$D$734,4,FALSE),"")="Svētku diena","Jā",""))</f>
      </c>
      <c r="J153" s="20">
        <f>IF(OR(F153="",H153=""),"",IF(I153="Jā",0,MAX(0,F153-H153)))</f>
      </c>
      <c r="K153" s="20">
        <f>IF(F153="","",IF(I153="Jā",F153,0))</f>
      </c>
      <c r="L153" s="17"/>
    </row>
    <row r="154" spans="1:12" x14ac:dyDescent="0.25">
      <c r="A154" s="17"/>
      <c r="B154" s="18"/>
      <c r="C154" s="19"/>
      <c r="D154" s="19"/>
      <c r="E154" s="17"/>
      <c r="F154" s="20">
        <f>IF(OR(C154="",D154=""),"",ROUND(MAX(0,IF(MOD(D154-C154,1)=0,1,MOD(D154-C154,1))*24-N(E154)/60),2))</f>
      </c>
      <c r="G154" s="20">
        <f>IF(F154="","",ROUND(MAX(0,(IF(MOD(D154-C154,1)=0,1,MOD(D154-C154,1))-(MAX(0,MIN((C154+IF(MOD(D154-C154,1)=0,1,MOD(D154-C154,1))),22/24)-MAX(C154,6/24))+MAX(0,MIN((C154+IF(MOD(D154-C154,1)=0,1,MOD(D154-C154,1))),46/24)-MAX(C154,30/24))))*24*F154/(IF(MOD(D154-C154,1)=0,1,MOD(D154-C154,1))*24)),2))</f>
      </c>
      <c r="H154" s="20">
        <f>IF(B154="","",IFERROR(VLOOKUP(B154,'Kalendārs'!$A$2:$F$734,6,FALSE),IF(WEEKDAY(B154,2)&gt;5,0,$H$4)))</f>
      </c>
      <c r="I154" s="21">
        <f>IF(B154="","",IF(IFERROR(VLOOKUP(B154,'Kalendārs'!$A$2:$D$734,4,FALSE),"")="Svētku diena","Jā",""))</f>
      </c>
      <c r="J154" s="20">
        <f>IF(OR(F154="",H154=""),"",IF(I154="Jā",0,MAX(0,F154-H154)))</f>
      </c>
      <c r="K154" s="20">
        <f>IF(F154="","",IF(I154="Jā",F154,0))</f>
      </c>
      <c r="L154" s="17"/>
    </row>
    <row r="155" spans="1:12" x14ac:dyDescent="0.25">
      <c r="A155" s="17"/>
      <c r="B155" s="18"/>
      <c r="C155" s="19"/>
      <c r="D155" s="19"/>
      <c r="E155" s="17"/>
      <c r="F155" s="20">
        <f>IF(OR(C155="",D155=""),"",ROUND(MAX(0,IF(MOD(D155-C155,1)=0,1,MOD(D155-C155,1))*24-N(E155)/60),2))</f>
      </c>
      <c r="G155" s="20">
        <f>IF(F155="","",ROUND(MAX(0,(IF(MOD(D155-C155,1)=0,1,MOD(D155-C155,1))-(MAX(0,MIN((C155+IF(MOD(D155-C155,1)=0,1,MOD(D155-C155,1))),22/24)-MAX(C155,6/24))+MAX(0,MIN((C155+IF(MOD(D155-C155,1)=0,1,MOD(D155-C155,1))),46/24)-MAX(C155,30/24))))*24*F155/(IF(MOD(D155-C155,1)=0,1,MOD(D155-C155,1))*24)),2))</f>
      </c>
      <c r="H155" s="20">
        <f>IF(B155="","",IFERROR(VLOOKUP(B155,'Kalendārs'!$A$2:$F$734,6,FALSE),IF(WEEKDAY(B155,2)&gt;5,0,$H$4)))</f>
      </c>
      <c r="I155" s="21">
        <f>IF(B155="","",IF(IFERROR(VLOOKUP(B155,'Kalendārs'!$A$2:$D$734,4,FALSE),"")="Svētku diena","Jā",""))</f>
      </c>
      <c r="J155" s="20">
        <f>IF(OR(F155="",H155=""),"",IF(I155="Jā",0,MAX(0,F155-H155)))</f>
      </c>
      <c r="K155" s="20">
        <f>IF(F155="","",IF(I155="Jā",F155,0))</f>
      </c>
      <c r="L155" s="17"/>
    </row>
    <row r="156" spans="1:12" x14ac:dyDescent="0.25">
      <c r="A156" s="17"/>
      <c r="B156" s="18"/>
      <c r="C156" s="19"/>
      <c r="D156" s="19"/>
      <c r="E156" s="17"/>
      <c r="F156" s="20">
        <f>IF(OR(C156="",D156=""),"",ROUND(MAX(0,IF(MOD(D156-C156,1)=0,1,MOD(D156-C156,1))*24-N(E156)/60),2))</f>
      </c>
      <c r="G156" s="20">
        <f>IF(F156="","",ROUND(MAX(0,(IF(MOD(D156-C156,1)=0,1,MOD(D156-C156,1))-(MAX(0,MIN((C156+IF(MOD(D156-C156,1)=0,1,MOD(D156-C156,1))),22/24)-MAX(C156,6/24))+MAX(0,MIN((C156+IF(MOD(D156-C156,1)=0,1,MOD(D156-C156,1))),46/24)-MAX(C156,30/24))))*24*F156/(IF(MOD(D156-C156,1)=0,1,MOD(D156-C156,1))*24)),2))</f>
      </c>
      <c r="H156" s="20">
        <f>IF(B156="","",IFERROR(VLOOKUP(B156,'Kalendārs'!$A$2:$F$734,6,FALSE),IF(WEEKDAY(B156,2)&gt;5,0,$H$4)))</f>
      </c>
      <c r="I156" s="21">
        <f>IF(B156="","",IF(IFERROR(VLOOKUP(B156,'Kalendārs'!$A$2:$D$734,4,FALSE),"")="Svētku diena","Jā",""))</f>
      </c>
      <c r="J156" s="20">
        <f>IF(OR(F156="",H156=""),"",IF(I156="Jā",0,MAX(0,F156-H156)))</f>
      </c>
      <c r="K156" s="20">
        <f>IF(F156="","",IF(I156="Jā",F156,0))</f>
      </c>
      <c r="L156" s="17"/>
    </row>
    <row r="157" spans="1:12" x14ac:dyDescent="0.25">
      <c r="A157" s="17"/>
      <c r="B157" s="18"/>
      <c r="C157" s="19"/>
      <c r="D157" s="19"/>
      <c r="E157" s="17"/>
      <c r="F157" s="20">
        <f>IF(OR(C157="",D157=""),"",ROUND(MAX(0,IF(MOD(D157-C157,1)=0,1,MOD(D157-C157,1))*24-N(E157)/60),2))</f>
      </c>
      <c r="G157" s="20">
        <f>IF(F157="","",ROUND(MAX(0,(IF(MOD(D157-C157,1)=0,1,MOD(D157-C157,1))-(MAX(0,MIN((C157+IF(MOD(D157-C157,1)=0,1,MOD(D157-C157,1))),22/24)-MAX(C157,6/24))+MAX(0,MIN((C157+IF(MOD(D157-C157,1)=0,1,MOD(D157-C157,1))),46/24)-MAX(C157,30/24))))*24*F157/(IF(MOD(D157-C157,1)=0,1,MOD(D157-C157,1))*24)),2))</f>
      </c>
      <c r="H157" s="20">
        <f>IF(B157="","",IFERROR(VLOOKUP(B157,'Kalendārs'!$A$2:$F$734,6,FALSE),IF(WEEKDAY(B157,2)&gt;5,0,$H$4)))</f>
      </c>
      <c r="I157" s="21">
        <f>IF(B157="","",IF(IFERROR(VLOOKUP(B157,'Kalendārs'!$A$2:$D$734,4,FALSE),"")="Svētku diena","Jā",""))</f>
      </c>
      <c r="J157" s="20">
        <f>IF(OR(F157="",H157=""),"",IF(I157="Jā",0,MAX(0,F157-H157)))</f>
      </c>
      <c r="K157" s="20">
        <f>IF(F157="","",IF(I157="Jā",F157,0))</f>
      </c>
      <c r="L157" s="17"/>
    </row>
    <row r="158" spans="1:12" x14ac:dyDescent="0.25">
      <c r="A158" s="17"/>
      <c r="B158" s="18"/>
      <c r="C158" s="19"/>
      <c r="D158" s="19"/>
      <c r="E158" s="17"/>
      <c r="F158" s="20">
        <f>IF(OR(C158="",D158=""),"",ROUND(MAX(0,IF(MOD(D158-C158,1)=0,1,MOD(D158-C158,1))*24-N(E158)/60),2))</f>
      </c>
      <c r="G158" s="20">
        <f>IF(F158="","",ROUND(MAX(0,(IF(MOD(D158-C158,1)=0,1,MOD(D158-C158,1))-(MAX(0,MIN((C158+IF(MOD(D158-C158,1)=0,1,MOD(D158-C158,1))),22/24)-MAX(C158,6/24))+MAX(0,MIN((C158+IF(MOD(D158-C158,1)=0,1,MOD(D158-C158,1))),46/24)-MAX(C158,30/24))))*24*F158/(IF(MOD(D158-C158,1)=0,1,MOD(D158-C158,1))*24)),2))</f>
      </c>
      <c r="H158" s="20">
        <f>IF(B158="","",IFERROR(VLOOKUP(B158,'Kalendārs'!$A$2:$F$734,6,FALSE),IF(WEEKDAY(B158,2)&gt;5,0,$H$4)))</f>
      </c>
      <c r="I158" s="21">
        <f>IF(B158="","",IF(IFERROR(VLOOKUP(B158,'Kalendārs'!$A$2:$D$734,4,FALSE),"")="Svētku diena","Jā",""))</f>
      </c>
      <c r="J158" s="20">
        <f>IF(OR(F158="",H158=""),"",IF(I158="Jā",0,MAX(0,F158-H158)))</f>
      </c>
      <c r="K158" s="20">
        <f>IF(F158="","",IF(I158="Jā",F158,0))</f>
      </c>
      <c r="L158" s="17"/>
    </row>
    <row r="159" spans="1:12" x14ac:dyDescent="0.25">
      <c r="A159" s="17"/>
      <c r="B159" s="18"/>
      <c r="C159" s="19"/>
      <c r="D159" s="19"/>
      <c r="E159" s="17"/>
      <c r="F159" s="20">
        <f>IF(OR(C159="",D159=""),"",ROUND(MAX(0,IF(MOD(D159-C159,1)=0,1,MOD(D159-C159,1))*24-N(E159)/60),2))</f>
      </c>
      <c r="G159" s="20">
        <f>IF(F159="","",ROUND(MAX(0,(IF(MOD(D159-C159,1)=0,1,MOD(D159-C159,1))-(MAX(0,MIN((C159+IF(MOD(D159-C159,1)=0,1,MOD(D159-C159,1))),22/24)-MAX(C159,6/24))+MAX(0,MIN((C159+IF(MOD(D159-C159,1)=0,1,MOD(D159-C159,1))),46/24)-MAX(C159,30/24))))*24*F159/(IF(MOD(D159-C159,1)=0,1,MOD(D159-C159,1))*24)),2))</f>
      </c>
      <c r="H159" s="20">
        <f>IF(B159="","",IFERROR(VLOOKUP(B159,'Kalendārs'!$A$2:$F$734,6,FALSE),IF(WEEKDAY(B159,2)&gt;5,0,$H$4)))</f>
      </c>
      <c r="I159" s="21">
        <f>IF(B159="","",IF(IFERROR(VLOOKUP(B159,'Kalendārs'!$A$2:$D$734,4,FALSE),"")="Svētku diena","Jā",""))</f>
      </c>
      <c r="J159" s="20">
        <f>IF(OR(F159="",H159=""),"",IF(I159="Jā",0,MAX(0,F159-H159)))</f>
      </c>
      <c r="K159" s="20">
        <f>IF(F159="","",IF(I159="Jā",F159,0))</f>
      </c>
      <c r="L159" s="17"/>
    </row>
    <row r="160" spans="1:12" x14ac:dyDescent="0.25">
      <c r="A160" s="17"/>
      <c r="B160" s="18"/>
      <c r="C160" s="19"/>
      <c r="D160" s="19"/>
      <c r="E160" s="17"/>
      <c r="F160" s="20">
        <f>IF(OR(C160="",D160=""),"",ROUND(MAX(0,IF(MOD(D160-C160,1)=0,1,MOD(D160-C160,1))*24-N(E160)/60),2))</f>
      </c>
      <c r="G160" s="20">
        <f>IF(F160="","",ROUND(MAX(0,(IF(MOD(D160-C160,1)=0,1,MOD(D160-C160,1))-(MAX(0,MIN((C160+IF(MOD(D160-C160,1)=0,1,MOD(D160-C160,1))),22/24)-MAX(C160,6/24))+MAX(0,MIN((C160+IF(MOD(D160-C160,1)=0,1,MOD(D160-C160,1))),46/24)-MAX(C160,30/24))))*24*F160/(IF(MOD(D160-C160,1)=0,1,MOD(D160-C160,1))*24)),2))</f>
      </c>
      <c r="H160" s="20">
        <f>IF(B160="","",IFERROR(VLOOKUP(B160,'Kalendārs'!$A$2:$F$734,6,FALSE),IF(WEEKDAY(B160,2)&gt;5,0,$H$4)))</f>
      </c>
      <c r="I160" s="21">
        <f>IF(B160="","",IF(IFERROR(VLOOKUP(B160,'Kalendārs'!$A$2:$D$734,4,FALSE),"")="Svētku diena","Jā",""))</f>
      </c>
      <c r="J160" s="20">
        <f>IF(OR(F160="",H160=""),"",IF(I160="Jā",0,MAX(0,F160-H160)))</f>
      </c>
      <c r="K160" s="20">
        <f>IF(F160="","",IF(I160="Jā",F160,0))</f>
      </c>
      <c r="L160" s="17"/>
    </row>
    <row r="161" spans="1:12" x14ac:dyDescent="0.25">
      <c r="A161" s="17"/>
      <c r="B161" s="18"/>
      <c r="C161" s="19"/>
      <c r="D161" s="19"/>
      <c r="E161" s="17"/>
      <c r="F161" s="20">
        <f>IF(OR(C161="",D161=""),"",ROUND(MAX(0,IF(MOD(D161-C161,1)=0,1,MOD(D161-C161,1))*24-N(E161)/60),2))</f>
      </c>
      <c r="G161" s="20">
        <f>IF(F161="","",ROUND(MAX(0,(IF(MOD(D161-C161,1)=0,1,MOD(D161-C161,1))-(MAX(0,MIN((C161+IF(MOD(D161-C161,1)=0,1,MOD(D161-C161,1))),22/24)-MAX(C161,6/24))+MAX(0,MIN((C161+IF(MOD(D161-C161,1)=0,1,MOD(D161-C161,1))),46/24)-MAX(C161,30/24))))*24*F161/(IF(MOD(D161-C161,1)=0,1,MOD(D161-C161,1))*24)),2))</f>
      </c>
      <c r="H161" s="20">
        <f>IF(B161="","",IFERROR(VLOOKUP(B161,'Kalendārs'!$A$2:$F$734,6,FALSE),IF(WEEKDAY(B161,2)&gt;5,0,$H$4)))</f>
      </c>
      <c r="I161" s="21">
        <f>IF(B161="","",IF(IFERROR(VLOOKUP(B161,'Kalendārs'!$A$2:$D$734,4,FALSE),"")="Svētku diena","Jā",""))</f>
      </c>
      <c r="J161" s="20">
        <f>IF(OR(F161="",H161=""),"",IF(I161="Jā",0,MAX(0,F161-H161)))</f>
      </c>
      <c r="K161" s="20">
        <f>IF(F161="","",IF(I161="Jā",F161,0))</f>
      </c>
      <c r="L161" s="17"/>
    </row>
    <row r="162" spans="1:12" x14ac:dyDescent="0.25">
      <c r="A162" s="17"/>
      <c r="B162" s="18"/>
      <c r="C162" s="19"/>
      <c r="D162" s="19"/>
      <c r="E162" s="17"/>
      <c r="F162" s="20">
        <f>IF(OR(C162="",D162=""),"",ROUND(MAX(0,IF(MOD(D162-C162,1)=0,1,MOD(D162-C162,1))*24-N(E162)/60),2))</f>
      </c>
      <c r="G162" s="20">
        <f>IF(F162="","",ROUND(MAX(0,(IF(MOD(D162-C162,1)=0,1,MOD(D162-C162,1))-(MAX(0,MIN((C162+IF(MOD(D162-C162,1)=0,1,MOD(D162-C162,1))),22/24)-MAX(C162,6/24))+MAX(0,MIN((C162+IF(MOD(D162-C162,1)=0,1,MOD(D162-C162,1))),46/24)-MAX(C162,30/24))))*24*F162/(IF(MOD(D162-C162,1)=0,1,MOD(D162-C162,1))*24)),2))</f>
      </c>
      <c r="H162" s="20">
        <f>IF(B162="","",IFERROR(VLOOKUP(B162,'Kalendārs'!$A$2:$F$734,6,FALSE),IF(WEEKDAY(B162,2)&gt;5,0,$H$4)))</f>
      </c>
      <c r="I162" s="21">
        <f>IF(B162="","",IF(IFERROR(VLOOKUP(B162,'Kalendārs'!$A$2:$D$734,4,FALSE),"")="Svētku diena","Jā",""))</f>
      </c>
      <c r="J162" s="20">
        <f>IF(OR(F162="",H162=""),"",IF(I162="Jā",0,MAX(0,F162-H162)))</f>
      </c>
      <c r="K162" s="20">
        <f>IF(F162="","",IF(I162="Jā",F162,0))</f>
      </c>
      <c r="L162" s="17"/>
    </row>
    <row r="163" spans="1:12" x14ac:dyDescent="0.25">
      <c r="A163" s="17"/>
      <c r="B163" s="18"/>
      <c r="C163" s="19"/>
      <c r="D163" s="19"/>
      <c r="E163" s="17"/>
      <c r="F163" s="20">
        <f>IF(OR(C163="",D163=""),"",ROUND(MAX(0,IF(MOD(D163-C163,1)=0,1,MOD(D163-C163,1))*24-N(E163)/60),2))</f>
      </c>
      <c r="G163" s="20">
        <f>IF(F163="","",ROUND(MAX(0,(IF(MOD(D163-C163,1)=0,1,MOD(D163-C163,1))-(MAX(0,MIN((C163+IF(MOD(D163-C163,1)=0,1,MOD(D163-C163,1))),22/24)-MAX(C163,6/24))+MAX(0,MIN((C163+IF(MOD(D163-C163,1)=0,1,MOD(D163-C163,1))),46/24)-MAX(C163,30/24))))*24*F163/(IF(MOD(D163-C163,1)=0,1,MOD(D163-C163,1))*24)),2))</f>
      </c>
      <c r="H163" s="20">
        <f>IF(B163="","",IFERROR(VLOOKUP(B163,'Kalendārs'!$A$2:$F$734,6,FALSE),IF(WEEKDAY(B163,2)&gt;5,0,$H$4)))</f>
      </c>
      <c r="I163" s="21">
        <f>IF(B163="","",IF(IFERROR(VLOOKUP(B163,'Kalendārs'!$A$2:$D$734,4,FALSE),"")="Svētku diena","Jā",""))</f>
      </c>
      <c r="J163" s="20">
        <f>IF(OR(F163="",H163=""),"",IF(I163="Jā",0,MAX(0,F163-H163)))</f>
      </c>
      <c r="K163" s="20">
        <f>IF(F163="","",IF(I163="Jā",F163,0))</f>
      </c>
      <c r="L163" s="17"/>
    </row>
    <row r="164" spans="1:12" x14ac:dyDescent="0.25">
      <c r="A164" s="17"/>
      <c r="B164" s="18"/>
      <c r="C164" s="19"/>
      <c r="D164" s="19"/>
      <c r="E164" s="17"/>
      <c r="F164" s="20">
        <f>IF(OR(C164="",D164=""),"",ROUND(MAX(0,IF(MOD(D164-C164,1)=0,1,MOD(D164-C164,1))*24-N(E164)/60),2))</f>
      </c>
      <c r="G164" s="20">
        <f>IF(F164="","",ROUND(MAX(0,(IF(MOD(D164-C164,1)=0,1,MOD(D164-C164,1))-(MAX(0,MIN((C164+IF(MOD(D164-C164,1)=0,1,MOD(D164-C164,1))),22/24)-MAX(C164,6/24))+MAX(0,MIN((C164+IF(MOD(D164-C164,1)=0,1,MOD(D164-C164,1))),46/24)-MAX(C164,30/24))))*24*F164/(IF(MOD(D164-C164,1)=0,1,MOD(D164-C164,1))*24)),2))</f>
      </c>
      <c r="H164" s="20">
        <f>IF(B164="","",IFERROR(VLOOKUP(B164,'Kalendārs'!$A$2:$F$734,6,FALSE),IF(WEEKDAY(B164,2)&gt;5,0,$H$4)))</f>
      </c>
      <c r="I164" s="21">
        <f>IF(B164="","",IF(IFERROR(VLOOKUP(B164,'Kalendārs'!$A$2:$D$734,4,FALSE),"")="Svētku diena","Jā",""))</f>
      </c>
      <c r="J164" s="20">
        <f>IF(OR(F164="",H164=""),"",IF(I164="Jā",0,MAX(0,F164-H164)))</f>
      </c>
      <c r="K164" s="20">
        <f>IF(F164="","",IF(I164="Jā",F164,0))</f>
      </c>
      <c r="L164" s="17"/>
    </row>
    <row r="165" spans="1:12" x14ac:dyDescent="0.25">
      <c r="A165" s="17"/>
      <c r="B165" s="18"/>
      <c r="C165" s="19"/>
      <c r="D165" s="19"/>
      <c r="E165" s="17"/>
      <c r="F165" s="20">
        <f>IF(OR(C165="",D165=""),"",ROUND(MAX(0,IF(MOD(D165-C165,1)=0,1,MOD(D165-C165,1))*24-N(E165)/60),2))</f>
      </c>
      <c r="G165" s="20">
        <f>IF(F165="","",ROUND(MAX(0,(IF(MOD(D165-C165,1)=0,1,MOD(D165-C165,1))-(MAX(0,MIN((C165+IF(MOD(D165-C165,1)=0,1,MOD(D165-C165,1))),22/24)-MAX(C165,6/24))+MAX(0,MIN((C165+IF(MOD(D165-C165,1)=0,1,MOD(D165-C165,1))),46/24)-MAX(C165,30/24))))*24*F165/(IF(MOD(D165-C165,1)=0,1,MOD(D165-C165,1))*24)),2))</f>
      </c>
      <c r="H165" s="20">
        <f>IF(B165="","",IFERROR(VLOOKUP(B165,'Kalendārs'!$A$2:$F$734,6,FALSE),IF(WEEKDAY(B165,2)&gt;5,0,$H$4)))</f>
      </c>
      <c r="I165" s="21">
        <f>IF(B165="","",IF(IFERROR(VLOOKUP(B165,'Kalendārs'!$A$2:$D$734,4,FALSE),"")="Svētku diena","Jā",""))</f>
      </c>
      <c r="J165" s="20">
        <f>IF(OR(F165="",H165=""),"",IF(I165="Jā",0,MAX(0,F165-H165)))</f>
      </c>
      <c r="K165" s="20">
        <f>IF(F165="","",IF(I165="Jā",F165,0))</f>
      </c>
      <c r="L165" s="17"/>
    </row>
    <row r="166" spans="1:12" x14ac:dyDescent="0.25">
      <c r="A166" s="17"/>
      <c r="B166" s="18"/>
      <c r="C166" s="19"/>
      <c r="D166" s="19"/>
      <c r="E166" s="17"/>
      <c r="F166" s="20">
        <f>IF(OR(C166="",D166=""),"",ROUND(MAX(0,IF(MOD(D166-C166,1)=0,1,MOD(D166-C166,1))*24-N(E166)/60),2))</f>
      </c>
      <c r="G166" s="20">
        <f>IF(F166="","",ROUND(MAX(0,(IF(MOD(D166-C166,1)=0,1,MOD(D166-C166,1))-(MAX(0,MIN((C166+IF(MOD(D166-C166,1)=0,1,MOD(D166-C166,1))),22/24)-MAX(C166,6/24))+MAX(0,MIN((C166+IF(MOD(D166-C166,1)=0,1,MOD(D166-C166,1))),46/24)-MAX(C166,30/24))))*24*F166/(IF(MOD(D166-C166,1)=0,1,MOD(D166-C166,1))*24)),2))</f>
      </c>
      <c r="H166" s="20">
        <f>IF(B166="","",IFERROR(VLOOKUP(B166,'Kalendārs'!$A$2:$F$734,6,FALSE),IF(WEEKDAY(B166,2)&gt;5,0,$H$4)))</f>
      </c>
      <c r="I166" s="21">
        <f>IF(B166="","",IF(IFERROR(VLOOKUP(B166,'Kalendārs'!$A$2:$D$734,4,FALSE),"")="Svētku diena","Jā",""))</f>
      </c>
      <c r="J166" s="20">
        <f>IF(OR(F166="",H166=""),"",IF(I166="Jā",0,MAX(0,F166-H166)))</f>
      </c>
      <c r="K166" s="20">
        <f>IF(F166="","",IF(I166="Jā",F166,0))</f>
      </c>
      <c r="L166" s="17"/>
    </row>
    <row r="167" spans="1:12" x14ac:dyDescent="0.25">
      <c r="A167" s="17"/>
      <c r="B167" s="18"/>
      <c r="C167" s="19"/>
      <c r="D167" s="19"/>
      <c r="E167" s="17"/>
      <c r="F167" s="20">
        <f>IF(OR(C167="",D167=""),"",ROUND(MAX(0,IF(MOD(D167-C167,1)=0,1,MOD(D167-C167,1))*24-N(E167)/60),2))</f>
      </c>
      <c r="G167" s="20">
        <f>IF(F167="","",ROUND(MAX(0,(IF(MOD(D167-C167,1)=0,1,MOD(D167-C167,1))-(MAX(0,MIN((C167+IF(MOD(D167-C167,1)=0,1,MOD(D167-C167,1))),22/24)-MAX(C167,6/24))+MAX(0,MIN((C167+IF(MOD(D167-C167,1)=0,1,MOD(D167-C167,1))),46/24)-MAX(C167,30/24))))*24*F167/(IF(MOD(D167-C167,1)=0,1,MOD(D167-C167,1))*24)),2))</f>
      </c>
      <c r="H167" s="20">
        <f>IF(B167="","",IFERROR(VLOOKUP(B167,'Kalendārs'!$A$2:$F$734,6,FALSE),IF(WEEKDAY(B167,2)&gt;5,0,$H$4)))</f>
      </c>
      <c r="I167" s="21">
        <f>IF(B167="","",IF(IFERROR(VLOOKUP(B167,'Kalendārs'!$A$2:$D$734,4,FALSE),"")="Svētku diena","Jā",""))</f>
      </c>
      <c r="J167" s="20">
        <f>IF(OR(F167="",H167=""),"",IF(I167="Jā",0,MAX(0,F167-H167)))</f>
      </c>
      <c r="K167" s="20">
        <f>IF(F167="","",IF(I167="Jā",F167,0))</f>
      </c>
      <c r="L167" s="17"/>
    </row>
    <row r="168" spans="1:12" x14ac:dyDescent="0.25">
      <c r="A168" s="17"/>
      <c r="B168" s="18"/>
      <c r="C168" s="19"/>
      <c r="D168" s="19"/>
      <c r="E168" s="17"/>
      <c r="F168" s="20">
        <f>IF(OR(C168="",D168=""),"",ROUND(MAX(0,IF(MOD(D168-C168,1)=0,1,MOD(D168-C168,1))*24-N(E168)/60),2))</f>
      </c>
      <c r="G168" s="20">
        <f>IF(F168="","",ROUND(MAX(0,(IF(MOD(D168-C168,1)=0,1,MOD(D168-C168,1))-(MAX(0,MIN((C168+IF(MOD(D168-C168,1)=0,1,MOD(D168-C168,1))),22/24)-MAX(C168,6/24))+MAX(0,MIN((C168+IF(MOD(D168-C168,1)=0,1,MOD(D168-C168,1))),46/24)-MAX(C168,30/24))))*24*F168/(IF(MOD(D168-C168,1)=0,1,MOD(D168-C168,1))*24)),2))</f>
      </c>
      <c r="H168" s="20">
        <f>IF(B168="","",IFERROR(VLOOKUP(B168,'Kalendārs'!$A$2:$F$734,6,FALSE),IF(WEEKDAY(B168,2)&gt;5,0,$H$4)))</f>
      </c>
      <c r="I168" s="21">
        <f>IF(B168="","",IF(IFERROR(VLOOKUP(B168,'Kalendārs'!$A$2:$D$734,4,FALSE),"")="Svētku diena","Jā",""))</f>
      </c>
      <c r="J168" s="20">
        <f>IF(OR(F168="",H168=""),"",IF(I168="Jā",0,MAX(0,F168-H168)))</f>
      </c>
      <c r="K168" s="20">
        <f>IF(F168="","",IF(I168="Jā",F168,0))</f>
      </c>
      <c r="L168" s="17"/>
    </row>
    <row r="169" spans="1:12" x14ac:dyDescent="0.25">
      <c r="A169" s="17"/>
      <c r="B169" s="18"/>
      <c r="C169" s="19"/>
      <c r="D169" s="19"/>
      <c r="E169" s="17"/>
      <c r="F169" s="20">
        <f>IF(OR(C169="",D169=""),"",ROUND(MAX(0,IF(MOD(D169-C169,1)=0,1,MOD(D169-C169,1))*24-N(E169)/60),2))</f>
      </c>
      <c r="G169" s="20">
        <f>IF(F169="","",ROUND(MAX(0,(IF(MOD(D169-C169,1)=0,1,MOD(D169-C169,1))-(MAX(0,MIN((C169+IF(MOD(D169-C169,1)=0,1,MOD(D169-C169,1))),22/24)-MAX(C169,6/24))+MAX(0,MIN((C169+IF(MOD(D169-C169,1)=0,1,MOD(D169-C169,1))),46/24)-MAX(C169,30/24))))*24*F169/(IF(MOD(D169-C169,1)=0,1,MOD(D169-C169,1))*24)),2))</f>
      </c>
      <c r="H169" s="20">
        <f>IF(B169="","",IFERROR(VLOOKUP(B169,'Kalendārs'!$A$2:$F$734,6,FALSE),IF(WEEKDAY(B169,2)&gt;5,0,$H$4)))</f>
      </c>
      <c r="I169" s="21">
        <f>IF(B169="","",IF(IFERROR(VLOOKUP(B169,'Kalendārs'!$A$2:$D$734,4,FALSE),"")="Svētku diena","Jā",""))</f>
      </c>
      <c r="J169" s="20">
        <f>IF(OR(F169="",H169=""),"",IF(I169="Jā",0,MAX(0,F169-H169)))</f>
      </c>
      <c r="K169" s="20">
        <f>IF(F169="","",IF(I169="Jā",F169,0))</f>
      </c>
      <c r="L169" s="17"/>
    </row>
    <row r="170" spans="1:12" x14ac:dyDescent="0.25">
      <c r="A170" s="17"/>
      <c r="B170" s="18"/>
      <c r="C170" s="19"/>
      <c r="D170" s="19"/>
      <c r="E170" s="17"/>
      <c r="F170" s="20">
        <f>IF(OR(C170="",D170=""),"",ROUND(MAX(0,IF(MOD(D170-C170,1)=0,1,MOD(D170-C170,1))*24-N(E170)/60),2))</f>
      </c>
      <c r="G170" s="20">
        <f>IF(F170="","",ROUND(MAX(0,(IF(MOD(D170-C170,1)=0,1,MOD(D170-C170,1))-(MAX(0,MIN((C170+IF(MOD(D170-C170,1)=0,1,MOD(D170-C170,1))),22/24)-MAX(C170,6/24))+MAX(0,MIN((C170+IF(MOD(D170-C170,1)=0,1,MOD(D170-C170,1))),46/24)-MAX(C170,30/24))))*24*F170/(IF(MOD(D170-C170,1)=0,1,MOD(D170-C170,1))*24)),2))</f>
      </c>
      <c r="H170" s="20">
        <f>IF(B170="","",IFERROR(VLOOKUP(B170,'Kalendārs'!$A$2:$F$734,6,FALSE),IF(WEEKDAY(B170,2)&gt;5,0,$H$4)))</f>
      </c>
      <c r="I170" s="21">
        <f>IF(B170="","",IF(IFERROR(VLOOKUP(B170,'Kalendārs'!$A$2:$D$734,4,FALSE),"")="Svētku diena","Jā",""))</f>
      </c>
      <c r="J170" s="20">
        <f>IF(OR(F170="",H170=""),"",IF(I170="Jā",0,MAX(0,F170-H170)))</f>
      </c>
      <c r="K170" s="20">
        <f>IF(F170="","",IF(I170="Jā",F170,0))</f>
      </c>
      <c r="L170" s="17"/>
    </row>
    <row r="171" spans="1:12" x14ac:dyDescent="0.25">
      <c r="A171" s="17"/>
      <c r="B171" s="18"/>
      <c r="C171" s="19"/>
      <c r="D171" s="19"/>
      <c r="E171" s="17"/>
      <c r="F171" s="20">
        <f>IF(OR(C171="",D171=""),"",ROUND(MAX(0,IF(MOD(D171-C171,1)=0,1,MOD(D171-C171,1))*24-N(E171)/60),2))</f>
      </c>
      <c r="G171" s="20">
        <f>IF(F171="","",ROUND(MAX(0,(IF(MOD(D171-C171,1)=0,1,MOD(D171-C171,1))-(MAX(0,MIN((C171+IF(MOD(D171-C171,1)=0,1,MOD(D171-C171,1))),22/24)-MAX(C171,6/24))+MAX(0,MIN((C171+IF(MOD(D171-C171,1)=0,1,MOD(D171-C171,1))),46/24)-MAX(C171,30/24))))*24*F171/(IF(MOD(D171-C171,1)=0,1,MOD(D171-C171,1))*24)),2))</f>
      </c>
      <c r="H171" s="20">
        <f>IF(B171="","",IFERROR(VLOOKUP(B171,'Kalendārs'!$A$2:$F$734,6,FALSE),IF(WEEKDAY(B171,2)&gt;5,0,$H$4)))</f>
      </c>
      <c r="I171" s="21">
        <f>IF(B171="","",IF(IFERROR(VLOOKUP(B171,'Kalendārs'!$A$2:$D$734,4,FALSE),"")="Svētku diena","Jā",""))</f>
      </c>
      <c r="J171" s="20">
        <f>IF(OR(F171="",H171=""),"",IF(I171="Jā",0,MAX(0,F171-H171)))</f>
      </c>
      <c r="K171" s="20">
        <f>IF(F171="","",IF(I171="Jā",F171,0))</f>
      </c>
      <c r="L171" s="17"/>
    </row>
    <row r="172" spans="1:12" x14ac:dyDescent="0.25">
      <c r="A172" s="17"/>
      <c r="B172" s="18"/>
      <c r="C172" s="19"/>
      <c r="D172" s="19"/>
      <c r="E172" s="17"/>
      <c r="F172" s="20">
        <f>IF(OR(C172="",D172=""),"",ROUND(MAX(0,IF(MOD(D172-C172,1)=0,1,MOD(D172-C172,1))*24-N(E172)/60),2))</f>
      </c>
      <c r="G172" s="20">
        <f>IF(F172="","",ROUND(MAX(0,(IF(MOD(D172-C172,1)=0,1,MOD(D172-C172,1))-(MAX(0,MIN((C172+IF(MOD(D172-C172,1)=0,1,MOD(D172-C172,1))),22/24)-MAX(C172,6/24))+MAX(0,MIN((C172+IF(MOD(D172-C172,1)=0,1,MOD(D172-C172,1))),46/24)-MAX(C172,30/24))))*24*F172/(IF(MOD(D172-C172,1)=0,1,MOD(D172-C172,1))*24)),2))</f>
      </c>
      <c r="H172" s="20">
        <f>IF(B172="","",IFERROR(VLOOKUP(B172,'Kalendārs'!$A$2:$F$734,6,FALSE),IF(WEEKDAY(B172,2)&gt;5,0,$H$4)))</f>
      </c>
      <c r="I172" s="21">
        <f>IF(B172="","",IF(IFERROR(VLOOKUP(B172,'Kalendārs'!$A$2:$D$734,4,FALSE),"")="Svētku diena","Jā",""))</f>
      </c>
      <c r="J172" s="20">
        <f>IF(OR(F172="",H172=""),"",IF(I172="Jā",0,MAX(0,F172-H172)))</f>
      </c>
      <c r="K172" s="20">
        <f>IF(F172="","",IF(I172="Jā",F172,0))</f>
      </c>
      <c r="L172" s="17"/>
    </row>
    <row r="173" spans="1:12" x14ac:dyDescent="0.25">
      <c r="A173" s="17"/>
      <c r="B173" s="18"/>
      <c r="C173" s="19"/>
      <c r="D173" s="19"/>
      <c r="E173" s="17"/>
      <c r="F173" s="20">
        <f>IF(OR(C173="",D173=""),"",ROUND(MAX(0,IF(MOD(D173-C173,1)=0,1,MOD(D173-C173,1))*24-N(E173)/60),2))</f>
      </c>
      <c r="G173" s="20">
        <f>IF(F173="","",ROUND(MAX(0,(IF(MOD(D173-C173,1)=0,1,MOD(D173-C173,1))-(MAX(0,MIN((C173+IF(MOD(D173-C173,1)=0,1,MOD(D173-C173,1))),22/24)-MAX(C173,6/24))+MAX(0,MIN((C173+IF(MOD(D173-C173,1)=0,1,MOD(D173-C173,1))),46/24)-MAX(C173,30/24))))*24*F173/(IF(MOD(D173-C173,1)=0,1,MOD(D173-C173,1))*24)),2))</f>
      </c>
      <c r="H173" s="20">
        <f>IF(B173="","",IFERROR(VLOOKUP(B173,'Kalendārs'!$A$2:$F$734,6,FALSE),IF(WEEKDAY(B173,2)&gt;5,0,$H$4)))</f>
      </c>
      <c r="I173" s="21">
        <f>IF(B173="","",IF(IFERROR(VLOOKUP(B173,'Kalendārs'!$A$2:$D$734,4,FALSE),"")="Svētku diena","Jā",""))</f>
      </c>
      <c r="J173" s="20">
        <f>IF(OR(F173="",H173=""),"",IF(I173="Jā",0,MAX(0,F173-H173)))</f>
      </c>
      <c r="K173" s="20">
        <f>IF(F173="","",IF(I173="Jā",F173,0))</f>
      </c>
      <c r="L173" s="17"/>
    </row>
    <row r="174" spans="1:12" x14ac:dyDescent="0.25">
      <c r="A174" s="17"/>
      <c r="B174" s="18"/>
      <c r="C174" s="19"/>
      <c r="D174" s="19"/>
      <c r="E174" s="17"/>
      <c r="F174" s="20">
        <f>IF(OR(C174="",D174=""),"",ROUND(MAX(0,IF(MOD(D174-C174,1)=0,1,MOD(D174-C174,1))*24-N(E174)/60),2))</f>
      </c>
      <c r="G174" s="20">
        <f>IF(F174="","",ROUND(MAX(0,(IF(MOD(D174-C174,1)=0,1,MOD(D174-C174,1))-(MAX(0,MIN((C174+IF(MOD(D174-C174,1)=0,1,MOD(D174-C174,1))),22/24)-MAX(C174,6/24))+MAX(0,MIN((C174+IF(MOD(D174-C174,1)=0,1,MOD(D174-C174,1))),46/24)-MAX(C174,30/24))))*24*F174/(IF(MOD(D174-C174,1)=0,1,MOD(D174-C174,1))*24)),2))</f>
      </c>
      <c r="H174" s="20">
        <f>IF(B174="","",IFERROR(VLOOKUP(B174,'Kalendārs'!$A$2:$F$734,6,FALSE),IF(WEEKDAY(B174,2)&gt;5,0,$H$4)))</f>
      </c>
      <c r="I174" s="21">
        <f>IF(B174="","",IF(IFERROR(VLOOKUP(B174,'Kalendārs'!$A$2:$D$734,4,FALSE),"")="Svētku diena","Jā",""))</f>
      </c>
      <c r="J174" s="20">
        <f>IF(OR(F174="",H174=""),"",IF(I174="Jā",0,MAX(0,F174-H174)))</f>
      </c>
      <c r="K174" s="20">
        <f>IF(F174="","",IF(I174="Jā",F174,0))</f>
      </c>
      <c r="L174" s="17"/>
    </row>
    <row r="175" spans="1:12" x14ac:dyDescent="0.25">
      <c r="A175" s="17"/>
      <c r="B175" s="18"/>
      <c r="C175" s="19"/>
      <c r="D175" s="19"/>
      <c r="E175" s="17"/>
      <c r="F175" s="20">
        <f>IF(OR(C175="",D175=""),"",ROUND(MAX(0,IF(MOD(D175-C175,1)=0,1,MOD(D175-C175,1))*24-N(E175)/60),2))</f>
      </c>
      <c r="G175" s="20">
        <f>IF(F175="","",ROUND(MAX(0,(IF(MOD(D175-C175,1)=0,1,MOD(D175-C175,1))-(MAX(0,MIN((C175+IF(MOD(D175-C175,1)=0,1,MOD(D175-C175,1))),22/24)-MAX(C175,6/24))+MAX(0,MIN((C175+IF(MOD(D175-C175,1)=0,1,MOD(D175-C175,1))),46/24)-MAX(C175,30/24))))*24*F175/(IF(MOD(D175-C175,1)=0,1,MOD(D175-C175,1))*24)),2))</f>
      </c>
      <c r="H175" s="20">
        <f>IF(B175="","",IFERROR(VLOOKUP(B175,'Kalendārs'!$A$2:$F$734,6,FALSE),IF(WEEKDAY(B175,2)&gt;5,0,$H$4)))</f>
      </c>
      <c r="I175" s="21">
        <f>IF(B175="","",IF(IFERROR(VLOOKUP(B175,'Kalendārs'!$A$2:$D$734,4,FALSE),"")="Svētku diena","Jā",""))</f>
      </c>
      <c r="J175" s="20">
        <f>IF(OR(F175="",H175=""),"",IF(I175="Jā",0,MAX(0,F175-H175)))</f>
      </c>
      <c r="K175" s="20">
        <f>IF(F175="","",IF(I175="Jā",F175,0))</f>
      </c>
      <c r="L175" s="17"/>
    </row>
    <row r="176" spans="1:12" x14ac:dyDescent="0.25">
      <c r="A176" s="17"/>
      <c r="B176" s="18"/>
      <c r="C176" s="19"/>
      <c r="D176" s="19"/>
      <c r="E176" s="17"/>
      <c r="F176" s="20">
        <f>IF(OR(C176="",D176=""),"",ROUND(MAX(0,IF(MOD(D176-C176,1)=0,1,MOD(D176-C176,1))*24-N(E176)/60),2))</f>
      </c>
      <c r="G176" s="20">
        <f>IF(F176="","",ROUND(MAX(0,(IF(MOD(D176-C176,1)=0,1,MOD(D176-C176,1))-(MAX(0,MIN((C176+IF(MOD(D176-C176,1)=0,1,MOD(D176-C176,1))),22/24)-MAX(C176,6/24))+MAX(0,MIN((C176+IF(MOD(D176-C176,1)=0,1,MOD(D176-C176,1))),46/24)-MAX(C176,30/24))))*24*F176/(IF(MOD(D176-C176,1)=0,1,MOD(D176-C176,1))*24)),2))</f>
      </c>
      <c r="H176" s="20">
        <f>IF(B176="","",IFERROR(VLOOKUP(B176,'Kalendārs'!$A$2:$F$734,6,FALSE),IF(WEEKDAY(B176,2)&gt;5,0,$H$4)))</f>
      </c>
      <c r="I176" s="21">
        <f>IF(B176="","",IF(IFERROR(VLOOKUP(B176,'Kalendārs'!$A$2:$D$734,4,FALSE),"")="Svētku diena","Jā",""))</f>
      </c>
      <c r="J176" s="20">
        <f>IF(OR(F176="",H176=""),"",IF(I176="Jā",0,MAX(0,F176-H176)))</f>
      </c>
      <c r="K176" s="20">
        <f>IF(F176="","",IF(I176="Jā",F176,0))</f>
      </c>
      <c r="L176" s="17"/>
    </row>
    <row r="177" spans="1:12" x14ac:dyDescent="0.25">
      <c r="A177" s="17"/>
      <c r="B177" s="18"/>
      <c r="C177" s="19"/>
      <c r="D177" s="19"/>
      <c r="E177" s="17"/>
      <c r="F177" s="20">
        <f>IF(OR(C177="",D177=""),"",ROUND(MAX(0,IF(MOD(D177-C177,1)=0,1,MOD(D177-C177,1))*24-N(E177)/60),2))</f>
      </c>
      <c r="G177" s="20">
        <f>IF(F177="","",ROUND(MAX(0,(IF(MOD(D177-C177,1)=0,1,MOD(D177-C177,1))-(MAX(0,MIN((C177+IF(MOD(D177-C177,1)=0,1,MOD(D177-C177,1))),22/24)-MAX(C177,6/24))+MAX(0,MIN((C177+IF(MOD(D177-C177,1)=0,1,MOD(D177-C177,1))),46/24)-MAX(C177,30/24))))*24*F177/(IF(MOD(D177-C177,1)=0,1,MOD(D177-C177,1))*24)),2))</f>
      </c>
      <c r="H177" s="20">
        <f>IF(B177="","",IFERROR(VLOOKUP(B177,'Kalendārs'!$A$2:$F$734,6,FALSE),IF(WEEKDAY(B177,2)&gt;5,0,$H$4)))</f>
      </c>
      <c r="I177" s="21">
        <f>IF(B177="","",IF(IFERROR(VLOOKUP(B177,'Kalendārs'!$A$2:$D$734,4,FALSE),"")="Svētku diena","Jā",""))</f>
      </c>
      <c r="J177" s="20">
        <f>IF(OR(F177="",H177=""),"",IF(I177="Jā",0,MAX(0,F177-H177)))</f>
      </c>
      <c r="K177" s="20">
        <f>IF(F177="","",IF(I177="Jā",F177,0))</f>
      </c>
      <c r="L177" s="17"/>
    </row>
    <row r="178" spans="1:12" x14ac:dyDescent="0.25">
      <c r="A178" s="17"/>
      <c r="B178" s="18"/>
      <c r="C178" s="19"/>
      <c r="D178" s="19"/>
      <c r="E178" s="17"/>
      <c r="F178" s="20">
        <f>IF(OR(C178="",D178=""),"",ROUND(MAX(0,IF(MOD(D178-C178,1)=0,1,MOD(D178-C178,1))*24-N(E178)/60),2))</f>
      </c>
      <c r="G178" s="20">
        <f>IF(F178="","",ROUND(MAX(0,(IF(MOD(D178-C178,1)=0,1,MOD(D178-C178,1))-(MAX(0,MIN((C178+IF(MOD(D178-C178,1)=0,1,MOD(D178-C178,1))),22/24)-MAX(C178,6/24))+MAX(0,MIN((C178+IF(MOD(D178-C178,1)=0,1,MOD(D178-C178,1))),46/24)-MAX(C178,30/24))))*24*F178/(IF(MOD(D178-C178,1)=0,1,MOD(D178-C178,1))*24)),2))</f>
      </c>
      <c r="H178" s="20">
        <f>IF(B178="","",IFERROR(VLOOKUP(B178,'Kalendārs'!$A$2:$F$734,6,FALSE),IF(WEEKDAY(B178,2)&gt;5,0,$H$4)))</f>
      </c>
      <c r="I178" s="21">
        <f>IF(B178="","",IF(IFERROR(VLOOKUP(B178,'Kalendārs'!$A$2:$D$734,4,FALSE),"")="Svētku diena","Jā",""))</f>
      </c>
      <c r="J178" s="20">
        <f>IF(OR(F178="",H178=""),"",IF(I178="Jā",0,MAX(0,F178-H178)))</f>
      </c>
      <c r="K178" s="20">
        <f>IF(F178="","",IF(I178="Jā",F178,0))</f>
      </c>
      <c r="L178" s="17"/>
    </row>
    <row r="179" spans="1:12" x14ac:dyDescent="0.25">
      <c r="A179" s="17"/>
      <c r="B179" s="18"/>
      <c r="C179" s="19"/>
      <c r="D179" s="19"/>
      <c r="E179" s="17"/>
      <c r="F179" s="20">
        <f>IF(OR(C179="",D179=""),"",ROUND(MAX(0,IF(MOD(D179-C179,1)=0,1,MOD(D179-C179,1))*24-N(E179)/60),2))</f>
      </c>
      <c r="G179" s="20">
        <f>IF(F179="","",ROUND(MAX(0,(IF(MOD(D179-C179,1)=0,1,MOD(D179-C179,1))-(MAX(0,MIN((C179+IF(MOD(D179-C179,1)=0,1,MOD(D179-C179,1))),22/24)-MAX(C179,6/24))+MAX(0,MIN((C179+IF(MOD(D179-C179,1)=0,1,MOD(D179-C179,1))),46/24)-MAX(C179,30/24))))*24*F179/(IF(MOD(D179-C179,1)=0,1,MOD(D179-C179,1))*24)),2))</f>
      </c>
      <c r="H179" s="20">
        <f>IF(B179="","",IFERROR(VLOOKUP(B179,'Kalendārs'!$A$2:$F$734,6,FALSE),IF(WEEKDAY(B179,2)&gt;5,0,$H$4)))</f>
      </c>
      <c r="I179" s="21">
        <f>IF(B179="","",IF(IFERROR(VLOOKUP(B179,'Kalendārs'!$A$2:$D$734,4,FALSE),"")="Svētku diena","Jā",""))</f>
      </c>
      <c r="J179" s="20">
        <f>IF(OR(F179="",H179=""),"",IF(I179="Jā",0,MAX(0,F179-H179)))</f>
      </c>
      <c r="K179" s="20">
        <f>IF(F179="","",IF(I179="Jā",F179,0))</f>
      </c>
      <c r="L179" s="17"/>
    </row>
    <row r="180" spans="1:12" x14ac:dyDescent="0.25">
      <c r="A180" s="17"/>
      <c r="B180" s="18"/>
      <c r="C180" s="19"/>
      <c r="D180" s="19"/>
      <c r="E180" s="17"/>
      <c r="F180" s="20">
        <f>IF(OR(C180="",D180=""),"",ROUND(MAX(0,IF(MOD(D180-C180,1)=0,1,MOD(D180-C180,1))*24-N(E180)/60),2))</f>
      </c>
      <c r="G180" s="20">
        <f>IF(F180="","",ROUND(MAX(0,(IF(MOD(D180-C180,1)=0,1,MOD(D180-C180,1))-(MAX(0,MIN((C180+IF(MOD(D180-C180,1)=0,1,MOD(D180-C180,1))),22/24)-MAX(C180,6/24))+MAX(0,MIN((C180+IF(MOD(D180-C180,1)=0,1,MOD(D180-C180,1))),46/24)-MAX(C180,30/24))))*24*F180/(IF(MOD(D180-C180,1)=0,1,MOD(D180-C180,1))*24)),2))</f>
      </c>
      <c r="H180" s="20">
        <f>IF(B180="","",IFERROR(VLOOKUP(B180,'Kalendārs'!$A$2:$F$734,6,FALSE),IF(WEEKDAY(B180,2)&gt;5,0,$H$4)))</f>
      </c>
      <c r="I180" s="21">
        <f>IF(B180="","",IF(IFERROR(VLOOKUP(B180,'Kalendārs'!$A$2:$D$734,4,FALSE),"")="Svētku diena","Jā",""))</f>
      </c>
      <c r="J180" s="20">
        <f>IF(OR(F180="",H180=""),"",IF(I180="Jā",0,MAX(0,F180-H180)))</f>
      </c>
      <c r="K180" s="20">
        <f>IF(F180="","",IF(I180="Jā",F180,0))</f>
      </c>
      <c r="L180" s="17"/>
    </row>
    <row r="181" spans="1:12" x14ac:dyDescent="0.25">
      <c r="A181" s="17"/>
      <c r="B181" s="18"/>
      <c r="C181" s="19"/>
      <c r="D181" s="19"/>
      <c r="E181" s="17"/>
      <c r="F181" s="20">
        <f>IF(OR(C181="",D181=""),"",ROUND(MAX(0,IF(MOD(D181-C181,1)=0,1,MOD(D181-C181,1))*24-N(E181)/60),2))</f>
      </c>
      <c r="G181" s="20">
        <f>IF(F181="","",ROUND(MAX(0,(IF(MOD(D181-C181,1)=0,1,MOD(D181-C181,1))-(MAX(0,MIN((C181+IF(MOD(D181-C181,1)=0,1,MOD(D181-C181,1))),22/24)-MAX(C181,6/24))+MAX(0,MIN((C181+IF(MOD(D181-C181,1)=0,1,MOD(D181-C181,1))),46/24)-MAX(C181,30/24))))*24*F181/(IF(MOD(D181-C181,1)=0,1,MOD(D181-C181,1))*24)),2))</f>
      </c>
      <c r="H181" s="20">
        <f>IF(B181="","",IFERROR(VLOOKUP(B181,'Kalendārs'!$A$2:$F$734,6,FALSE),IF(WEEKDAY(B181,2)&gt;5,0,$H$4)))</f>
      </c>
      <c r="I181" s="21">
        <f>IF(B181="","",IF(IFERROR(VLOOKUP(B181,'Kalendārs'!$A$2:$D$734,4,FALSE),"")="Svētku diena","Jā",""))</f>
      </c>
      <c r="J181" s="20">
        <f>IF(OR(F181="",H181=""),"",IF(I181="Jā",0,MAX(0,F181-H181)))</f>
      </c>
      <c r="K181" s="20">
        <f>IF(F181="","",IF(I181="Jā",F181,0))</f>
      </c>
      <c r="L181" s="17"/>
    </row>
    <row r="182" spans="1:12" x14ac:dyDescent="0.25">
      <c r="A182" s="17"/>
      <c r="B182" s="18"/>
      <c r="C182" s="19"/>
      <c r="D182" s="19"/>
      <c r="E182" s="17"/>
      <c r="F182" s="20">
        <f>IF(OR(C182="",D182=""),"",ROUND(MAX(0,IF(MOD(D182-C182,1)=0,1,MOD(D182-C182,1))*24-N(E182)/60),2))</f>
      </c>
      <c r="G182" s="20">
        <f>IF(F182="","",ROUND(MAX(0,(IF(MOD(D182-C182,1)=0,1,MOD(D182-C182,1))-(MAX(0,MIN((C182+IF(MOD(D182-C182,1)=0,1,MOD(D182-C182,1))),22/24)-MAX(C182,6/24))+MAX(0,MIN((C182+IF(MOD(D182-C182,1)=0,1,MOD(D182-C182,1))),46/24)-MAX(C182,30/24))))*24*F182/(IF(MOD(D182-C182,1)=0,1,MOD(D182-C182,1))*24)),2))</f>
      </c>
      <c r="H182" s="20">
        <f>IF(B182="","",IFERROR(VLOOKUP(B182,'Kalendārs'!$A$2:$F$734,6,FALSE),IF(WEEKDAY(B182,2)&gt;5,0,$H$4)))</f>
      </c>
      <c r="I182" s="21">
        <f>IF(B182="","",IF(IFERROR(VLOOKUP(B182,'Kalendārs'!$A$2:$D$734,4,FALSE),"")="Svētku diena","Jā",""))</f>
      </c>
      <c r="J182" s="20">
        <f>IF(OR(F182="",H182=""),"",IF(I182="Jā",0,MAX(0,F182-H182)))</f>
      </c>
      <c r="K182" s="20">
        <f>IF(F182="","",IF(I182="Jā",F182,0))</f>
      </c>
      <c r="L182" s="17"/>
    </row>
    <row r="183" spans="1:12" x14ac:dyDescent="0.25">
      <c r="A183" s="17"/>
      <c r="B183" s="18"/>
      <c r="C183" s="19"/>
      <c r="D183" s="19"/>
      <c r="E183" s="17"/>
      <c r="F183" s="20">
        <f>IF(OR(C183="",D183=""),"",ROUND(MAX(0,IF(MOD(D183-C183,1)=0,1,MOD(D183-C183,1))*24-N(E183)/60),2))</f>
      </c>
      <c r="G183" s="20">
        <f>IF(F183="","",ROUND(MAX(0,(IF(MOD(D183-C183,1)=0,1,MOD(D183-C183,1))-(MAX(0,MIN((C183+IF(MOD(D183-C183,1)=0,1,MOD(D183-C183,1))),22/24)-MAX(C183,6/24))+MAX(0,MIN((C183+IF(MOD(D183-C183,1)=0,1,MOD(D183-C183,1))),46/24)-MAX(C183,30/24))))*24*F183/(IF(MOD(D183-C183,1)=0,1,MOD(D183-C183,1))*24)),2))</f>
      </c>
      <c r="H183" s="20">
        <f>IF(B183="","",IFERROR(VLOOKUP(B183,'Kalendārs'!$A$2:$F$734,6,FALSE),IF(WEEKDAY(B183,2)&gt;5,0,$H$4)))</f>
      </c>
      <c r="I183" s="21">
        <f>IF(B183="","",IF(IFERROR(VLOOKUP(B183,'Kalendārs'!$A$2:$D$734,4,FALSE),"")="Svētku diena","Jā",""))</f>
      </c>
      <c r="J183" s="20">
        <f>IF(OR(F183="",H183=""),"",IF(I183="Jā",0,MAX(0,F183-H183)))</f>
      </c>
      <c r="K183" s="20">
        <f>IF(F183="","",IF(I183="Jā",F183,0))</f>
      </c>
      <c r="L183" s="17"/>
    </row>
    <row r="184" spans="1:12" x14ac:dyDescent="0.25">
      <c r="A184" s="17"/>
      <c r="B184" s="18"/>
      <c r="C184" s="19"/>
      <c r="D184" s="19"/>
      <c r="E184" s="17"/>
      <c r="F184" s="20">
        <f>IF(OR(C184="",D184=""),"",ROUND(MAX(0,IF(MOD(D184-C184,1)=0,1,MOD(D184-C184,1))*24-N(E184)/60),2))</f>
      </c>
      <c r="G184" s="20">
        <f>IF(F184="","",ROUND(MAX(0,(IF(MOD(D184-C184,1)=0,1,MOD(D184-C184,1))-(MAX(0,MIN((C184+IF(MOD(D184-C184,1)=0,1,MOD(D184-C184,1))),22/24)-MAX(C184,6/24))+MAX(0,MIN((C184+IF(MOD(D184-C184,1)=0,1,MOD(D184-C184,1))),46/24)-MAX(C184,30/24))))*24*F184/(IF(MOD(D184-C184,1)=0,1,MOD(D184-C184,1))*24)),2))</f>
      </c>
      <c r="H184" s="20">
        <f>IF(B184="","",IFERROR(VLOOKUP(B184,'Kalendārs'!$A$2:$F$734,6,FALSE),IF(WEEKDAY(B184,2)&gt;5,0,$H$4)))</f>
      </c>
      <c r="I184" s="21">
        <f>IF(B184="","",IF(IFERROR(VLOOKUP(B184,'Kalendārs'!$A$2:$D$734,4,FALSE),"")="Svētku diena","Jā",""))</f>
      </c>
      <c r="J184" s="20">
        <f>IF(OR(F184="",H184=""),"",IF(I184="Jā",0,MAX(0,F184-H184)))</f>
      </c>
      <c r="K184" s="20">
        <f>IF(F184="","",IF(I184="Jā",F184,0))</f>
      </c>
      <c r="L184" s="17"/>
    </row>
    <row r="185" spans="1:12" x14ac:dyDescent="0.25">
      <c r="A185" s="17"/>
      <c r="B185" s="18"/>
      <c r="C185" s="19"/>
      <c r="D185" s="19"/>
      <c r="E185" s="17"/>
      <c r="F185" s="20">
        <f>IF(OR(C185="",D185=""),"",ROUND(MAX(0,IF(MOD(D185-C185,1)=0,1,MOD(D185-C185,1))*24-N(E185)/60),2))</f>
      </c>
      <c r="G185" s="20">
        <f>IF(F185="","",ROUND(MAX(0,(IF(MOD(D185-C185,1)=0,1,MOD(D185-C185,1))-(MAX(0,MIN((C185+IF(MOD(D185-C185,1)=0,1,MOD(D185-C185,1))),22/24)-MAX(C185,6/24))+MAX(0,MIN((C185+IF(MOD(D185-C185,1)=0,1,MOD(D185-C185,1))),46/24)-MAX(C185,30/24))))*24*F185/(IF(MOD(D185-C185,1)=0,1,MOD(D185-C185,1))*24)),2))</f>
      </c>
      <c r="H185" s="20">
        <f>IF(B185="","",IFERROR(VLOOKUP(B185,'Kalendārs'!$A$2:$F$734,6,FALSE),IF(WEEKDAY(B185,2)&gt;5,0,$H$4)))</f>
      </c>
      <c r="I185" s="21">
        <f>IF(B185="","",IF(IFERROR(VLOOKUP(B185,'Kalendārs'!$A$2:$D$734,4,FALSE),"")="Svētku diena","Jā",""))</f>
      </c>
      <c r="J185" s="20">
        <f>IF(OR(F185="",H185=""),"",IF(I185="Jā",0,MAX(0,F185-H185)))</f>
      </c>
      <c r="K185" s="20">
        <f>IF(F185="","",IF(I185="Jā",F185,0))</f>
      </c>
      <c r="L185" s="17"/>
    </row>
    <row r="186" spans="1:12" x14ac:dyDescent="0.25">
      <c r="A186" s="17"/>
      <c r="B186" s="18"/>
      <c r="C186" s="19"/>
      <c r="D186" s="19"/>
      <c r="E186" s="17"/>
      <c r="F186" s="20">
        <f>IF(OR(C186="",D186=""),"",ROUND(MAX(0,IF(MOD(D186-C186,1)=0,1,MOD(D186-C186,1))*24-N(E186)/60),2))</f>
      </c>
      <c r="G186" s="20">
        <f>IF(F186="","",ROUND(MAX(0,(IF(MOD(D186-C186,1)=0,1,MOD(D186-C186,1))-(MAX(0,MIN((C186+IF(MOD(D186-C186,1)=0,1,MOD(D186-C186,1))),22/24)-MAX(C186,6/24))+MAX(0,MIN((C186+IF(MOD(D186-C186,1)=0,1,MOD(D186-C186,1))),46/24)-MAX(C186,30/24))))*24*F186/(IF(MOD(D186-C186,1)=0,1,MOD(D186-C186,1))*24)),2))</f>
      </c>
      <c r="H186" s="20">
        <f>IF(B186="","",IFERROR(VLOOKUP(B186,'Kalendārs'!$A$2:$F$734,6,FALSE),IF(WEEKDAY(B186,2)&gt;5,0,$H$4)))</f>
      </c>
      <c r="I186" s="21">
        <f>IF(B186="","",IF(IFERROR(VLOOKUP(B186,'Kalendārs'!$A$2:$D$734,4,FALSE),"")="Svētku diena","Jā",""))</f>
      </c>
      <c r="J186" s="20">
        <f>IF(OR(F186="",H186=""),"",IF(I186="Jā",0,MAX(0,F186-H186)))</f>
      </c>
      <c r="K186" s="20">
        <f>IF(F186="","",IF(I186="Jā",F186,0))</f>
      </c>
      <c r="L186" s="17"/>
    </row>
    <row r="187" spans="1:12" x14ac:dyDescent="0.25">
      <c r="A187" s="17"/>
      <c r="B187" s="18"/>
      <c r="C187" s="19"/>
      <c r="D187" s="19"/>
      <c r="E187" s="17"/>
      <c r="F187" s="20">
        <f>IF(OR(C187="",D187=""),"",ROUND(MAX(0,IF(MOD(D187-C187,1)=0,1,MOD(D187-C187,1))*24-N(E187)/60),2))</f>
      </c>
      <c r="G187" s="20">
        <f>IF(F187="","",ROUND(MAX(0,(IF(MOD(D187-C187,1)=0,1,MOD(D187-C187,1))-(MAX(0,MIN((C187+IF(MOD(D187-C187,1)=0,1,MOD(D187-C187,1))),22/24)-MAX(C187,6/24))+MAX(0,MIN((C187+IF(MOD(D187-C187,1)=0,1,MOD(D187-C187,1))),46/24)-MAX(C187,30/24))))*24*F187/(IF(MOD(D187-C187,1)=0,1,MOD(D187-C187,1))*24)),2))</f>
      </c>
      <c r="H187" s="20">
        <f>IF(B187="","",IFERROR(VLOOKUP(B187,'Kalendārs'!$A$2:$F$734,6,FALSE),IF(WEEKDAY(B187,2)&gt;5,0,$H$4)))</f>
      </c>
      <c r="I187" s="21">
        <f>IF(B187="","",IF(IFERROR(VLOOKUP(B187,'Kalendārs'!$A$2:$D$734,4,FALSE),"")="Svētku diena","Jā",""))</f>
      </c>
      <c r="J187" s="20">
        <f>IF(OR(F187="",H187=""),"",IF(I187="Jā",0,MAX(0,F187-H187)))</f>
      </c>
      <c r="K187" s="20">
        <f>IF(F187="","",IF(I187="Jā",F187,0))</f>
      </c>
      <c r="L187" s="17"/>
    </row>
    <row r="188" spans="1:12" x14ac:dyDescent="0.25">
      <c r="A188" s="17"/>
      <c r="B188" s="18"/>
      <c r="C188" s="19"/>
      <c r="D188" s="19"/>
      <c r="E188" s="17"/>
      <c r="F188" s="20">
        <f>IF(OR(C188="",D188=""),"",ROUND(MAX(0,IF(MOD(D188-C188,1)=0,1,MOD(D188-C188,1))*24-N(E188)/60),2))</f>
      </c>
      <c r="G188" s="20">
        <f>IF(F188="","",ROUND(MAX(0,(IF(MOD(D188-C188,1)=0,1,MOD(D188-C188,1))-(MAX(0,MIN((C188+IF(MOD(D188-C188,1)=0,1,MOD(D188-C188,1))),22/24)-MAX(C188,6/24))+MAX(0,MIN((C188+IF(MOD(D188-C188,1)=0,1,MOD(D188-C188,1))),46/24)-MAX(C188,30/24))))*24*F188/(IF(MOD(D188-C188,1)=0,1,MOD(D188-C188,1))*24)),2))</f>
      </c>
      <c r="H188" s="20">
        <f>IF(B188="","",IFERROR(VLOOKUP(B188,'Kalendārs'!$A$2:$F$734,6,FALSE),IF(WEEKDAY(B188,2)&gt;5,0,$H$4)))</f>
      </c>
      <c r="I188" s="21">
        <f>IF(B188="","",IF(IFERROR(VLOOKUP(B188,'Kalendārs'!$A$2:$D$734,4,FALSE),"")="Svētku diena","Jā",""))</f>
      </c>
      <c r="J188" s="20">
        <f>IF(OR(F188="",H188=""),"",IF(I188="Jā",0,MAX(0,F188-H188)))</f>
      </c>
      <c r="K188" s="20">
        <f>IF(F188="","",IF(I188="Jā",F188,0))</f>
      </c>
      <c r="L188" s="17"/>
    </row>
    <row r="189" spans="1:12" x14ac:dyDescent="0.25">
      <c r="A189" s="17"/>
      <c r="B189" s="18"/>
      <c r="C189" s="19"/>
      <c r="D189" s="19"/>
      <c r="E189" s="17"/>
      <c r="F189" s="20">
        <f>IF(OR(C189="",D189=""),"",ROUND(MAX(0,IF(MOD(D189-C189,1)=0,1,MOD(D189-C189,1))*24-N(E189)/60),2))</f>
      </c>
      <c r="G189" s="20">
        <f>IF(F189="","",ROUND(MAX(0,(IF(MOD(D189-C189,1)=0,1,MOD(D189-C189,1))-(MAX(0,MIN((C189+IF(MOD(D189-C189,1)=0,1,MOD(D189-C189,1))),22/24)-MAX(C189,6/24))+MAX(0,MIN((C189+IF(MOD(D189-C189,1)=0,1,MOD(D189-C189,1))),46/24)-MAX(C189,30/24))))*24*F189/(IF(MOD(D189-C189,1)=0,1,MOD(D189-C189,1))*24)),2))</f>
      </c>
      <c r="H189" s="20">
        <f>IF(B189="","",IFERROR(VLOOKUP(B189,'Kalendārs'!$A$2:$F$734,6,FALSE),IF(WEEKDAY(B189,2)&gt;5,0,$H$4)))</f>
      </c>
      <c r="I189" s="21">
        <f>IF(B189="","",IF(IFERROR(VLOOKUP(B189,'Kalendārs'!$A$2:$D$734,4,FALSE),"")="Svētku diena","Jā",""))</f>
      </c>
      <c r="J189" s="20">
        <f>IF(OR(F189="",H189=""),"",IF(I189="Jā",0,MAX(0,F189-H189)))</f>
      </c>
      <c r="K189" s="20">
        <f>IF(F189="","",IF(I189="Jā",F189,0))</f>
      </c>
      <c r="L189" s="17"/>
    </row>
    <row r="190" spans="1:12" x14ac:dyDescent="0.25">
      <c r="A190" s="17"/>
      <c r="B190" s="18"/>
      <c r="C190" s="19"/>
      <c r="D190" s="19"/>
      <c r="E190" s="17"/>
      <c r="F190" s="20">
        <f>IF(OR(C190="",D190=""),"",ROUND(MAX(0,IF(MOD(D190-C190,1)=0,1,MOD(D190-C190,1))*24-N(E190)/60),2))</f>
      </c>
      <c r="G190" s="20">
        <f>IF(F190="","",ROUND(MAX(0,(IF(MOD(D190-C190,1)=0,1,MOD(D190-C190,1))-(MAX(0,MIN((C190+IF(MOD(D190-C190,1)=0,1,MOD(D190-C190,1))),22/24)-MAX(C190,6/24))+MAX(0,MIN((C190+IF(MOD(D190-C190,1)=0,1,MOD(D190-C190,1))),46/24)-MAX(C190,30/24))))*24*F190/(IF(MOD(D190-C190,1)=0,1,MOD(D190-C190,1))*24)),2))</f>
      </c>
      <c r="H190" s="20">
        <f>IF(B190="","",IFERROR(VLOOKUP(B190,'Kalendārs'!$A$2:$F$734,6,FALSE),IF(WEEKDAY(B190,2)&gt;5,0,$H$4)))</f>
      </c>
      <c r="I190" s="21">
        <f>IF(B190="","",IF(IFERROR(VLOOKUP(B190,'Kalendārs'!$A$2:$D$734,4,FALSE),"")="Svētku diena","Jā",""))</f>
      </c>
      <c r="J190" s="20">
        <f>IF(OR(F190="",H190=""),"",IF(I190="Jā",0,MAX(0,F190-H190)))</f>
      </c>
      <c r="K190" s="20">
        <f>IF(F190="","",IF(I190="Jā",F190,0))</f>
      </c>
      <c r="L190" s="17"/>
    </row>
    <row r="191" spans="1:12" x14ac:dyDescent="0.25">
      <c r="A191" s="17"/>
      <c r="B191" s="18"/>
      <c r="C191" s="19"/>
      <c r="D191" s="19"/>
      <c r="E191" s="17"/>
      <c r="F191" s="20">
        <f>IF(OR(C191="",D191=""),"",ROUND(MAX(0,IF(MOD(D191-C191,1)=0,1,MOD(D191-C191,1))*24-N(E191)/60),2))</f>
      </c>
      <c r="G191" s="20">
        <f>IF(F191="","",ROUND(MAX(0,(IF(MOD(D191-C191,1)=0,1,MOD(D191-C191,1))-(MAX(0,MIN((C191+IF(MOD(D191-C191,1)=0,1,MOD(D191-C191,1))),22/24)-MAX(C191,6/24))+MAX(0,MIN((C191+IF(MOD(D191-C191,1)=0,1,MOD(D191-C191,1))),46/24)-MAX(C191,30/24))))*24*F191/(IF(MOD(D191-C191,1)=0,1,MOD(D191-C191,1))*24)),2))</f>
      </c>
      <c r="H191" s="20">
        <f>IF(B191="","",IFERROR(VLOOKUP(B191,'Kalendārs'!$A$2:$F$734,6,FALSE),IF(WEEKDAY(B191,2)&gt;5,0,$H$4)))</f>
      </c>
      <c r="I191" s="21">
        <f>IF(B191="","",IF(IFERROR(VLOOKUP(B191,'Kalendārs'!$A$2:$D$734,4,FALSE),"")="Svētku diena","Jā",""))</f>
      </c>
      <c r="J191" s="20">
        <f>IF(OR(F191="",H191=""),"",IF(I191="Jā",0,MAX(0,F191-H191)))</f>
      </c>
      <c r="K191" s="20">
        <f>IF(F191="","",IF(I191="Jā",F191,0))</f>
      </c>
      <c r="L191" s="17"/>
    </row>
    <row r="192" spans="1:12" x14ac:dyDescent="0.25">
      <c r="A192" s="17"/>
      <c r="B192" s="18"/>
      <c r="C192" s="19"/>
      <c r="D192" s="19"/>
      <c r="E192" s="17"/>
      <c r="F192" s="20">
        <f>IF(OR(C192="",D192=""),"",ROUND(MAX(0,IF(MOD(D192-C192,1)=0,1,MOD(D192-C192,1))*24-N(E192)/60),2))</f>
      </c>
      <c r="G192" s="20">
        <f>IF(F192="","",ROUND(MAX(0,(IF(MOD(D192-C192,1)=0,1,MOD(D192-C192,1))-(MAX(0,MIN((C192+IF(MOD(D192-C192,1)=0,1,MOD(D192-C192,1))),22/24)-MAX(C192,6/24))+MAX(0,MIN((C192+IF(MOD(D192-C192,1)=0,1,MOD(D192-C192,1))),46/24)-MAX(C192,30/24))))*24*F192/(IF(MOD(D192-C192,1)=0,1,MOD(D192-C192,1))*24)),2))</f>
      </c>
      <c r="H192" s="20">
        <f>IF(B192="","",IFERROR(VLOOKUP(B192,'Kalendārs'!$A$2:$F$734,6,FALSE),IF(WEEKDAY(B192,2)&gt;5,0,$H$4)))</f>
      </c>
      <c r="I192" s="21">
        <f>IF(B192="","",IF(IFERROR(VLOOKUP(B192,'Kalendārs'!$A$2:$D$734,4,FALSE),"")="Svētku diena","Jā",""))</f>
      </c>
      <c r="J192" s="20">
        <f>IF(OR(F192="",H192=""),"",IF(I192="Jā",0,MAX(0,F192-H192)))</f>
      </c>
      <c r="K192" s="20">
        <f>IF(F192="","",IF(I192="Jā",F192,0))</f>
      </c>
      <c r="L192" s="17"/>
    </row>
    <row r="193" spans="1:12" x14ac:dyDescent="0.25">
      <c r="A193" s="17"/>
      <c r="B193" s="18"/>
      <c r="C193" s="19"/>
      <c r="D193" s="19"/>
      <c r="E193" s="17"/>
      <c r="F193" s="20">
        <f>IF(OR(C193="",D193=""),"",ROUND(MAX(0,IF(MOD(D193-C193,1)=0,1,MOD(D193-C193,1))*24-N(E193)/60),2))</f>
      </c>
      <c r="G193" s="20">
        <f>IF(F193="","",ROUND(MAX(0,(IF(MOD(D193-C193,1)=0,1,MOD(D193-C193,1))-(MAX(0,MIN((C193+IF(MOD(D193-C193,1)=0,1,MOD(D193-C193,1))),22/24)-MAX(C193,6/24))+MAX(0,MIN((C193+IF(MOD(D193-C193,1)=0,1,MOD(D193-C193,1))),46/24)-MAX(C193,30/24))))*24*F193/(IF(MOD(D193-C193,1)=0,1,MOD(D193-C193,1))*24)),2))</f>
      </c>
      <c r="H193" s="20">
        <f>IF(B193="","",IFERROR(VLOOKUP(B193,'Kalendārs'!$A$2:$F$734,6,FALSE),IF(WEEKDAY(B193,2)&gt;5,0,$H$4)))</f>
      </c>
      <c r="I193" s="21">
        <f>IF(B193="","",IF(IFERROR(VLOOKUP(B193,'Kalendārs'!$A$2:$D$734,4,FALSE),"")="Svētku diena","Jā",""))</f>
      </c>
      <c r="J193" s="20">
        <f>IF(OR(F193="",H193=""),"",IF(I193="Jā",0,MAX(0,F193-H193)))</f>
      </c>
      <c r="K193" s="20">
        <f>IF(F193="","",IF(I193="Jā",F193,0))</f>
      </c>
      <c r="L193" s="17"/>
    </row>
    <row r="194" spans="1:12" x14ac:dyDescent="0.25">
      <c r="A194" s="17"/>
      <c r="B194" s="18"/>
      <c r="C194" s="19"/>
      <c r="D194" s="19"/>
      <c r="E194" s="17"/>
      <c r="F194" s="20">
        <f>IF(OR(C194="",D194=""),"",ROUND(MAX(0,IF(MOD(D194-C194,1)=0,1,MOD(D194-C194,1))*24-N(E194)/60),2))</f>
      </c>
      <c r="G194" s="20">
        <f>IF(F194="","",ROUND(MAX(0,(IF(MOD(D194-C194,1)=0,1,MOD(D194-C194,1))-(MAX(0,MIN((C194+IF(MOD(D194-C194,1)=0,1,MOD(D194-C194,1))),22/24)-MAX(C194,6/24))+MAX(0,MIN((C194+IF(MOD(D194-C194,1)=0,1,MOD(D194-C194,1))),46/24)-MAX(C194,30/24))))*24*F194/(IF(MOD(D194-C194,1)=0,1,MOD(D194-C194,1))*24)),2))</f>
      </c>
      <c r="H194" s="20">
        <f>IF(B194="","",IFERROR(VLOOKUP(B194,'Kalendārs'!$A$2:$F$734,6,FALSE),IF(WEEKDAY(B194,2)&gt;5,0,$H$4)))</f>
      </c>
      <c r="I194" s="21">
        <f>IF(B194="","",IF(IFERROR(VLOOKUP(B194,'Kalendārs'!$A$2:$D$734,4,FALSE),"")="Svētku diena","Jā",""))</f>
      </c>
      <c r="J194" s="20">
        <f>IF(OR(F194="",H194=""),"",IF(I194="Jā",0,MAX(0,F194-H194)))</f>
      </c>
      <c r="K194" s="20">
        <f>IF(F194="","",IF(I194="Jā",F194,0))</f>
      </c>
      <c r="L194" s="17"/>
    </row>
    <row r="195" spans="1:12" x14ac:dyDescent="0.25">
      <c r="A195" s="17"/>
      <c r="B195" s="18"/>
      <c r="C195" s="19"/>
      <c r="D195" s="19"/>
      <c r="E195" s="17"/>
      <c r="F195" s="20">
        <f>IF(OR(C195="",D195=""),"",ROUND(MAX(0,IF(MOD(D195-C195,1)=0,1,MOD(D195-C195,1))*24-N(E195)/60),2))</f>
      </c>
      <c r="G195" s="20">
        <f>IF(F195="","",ROUND(MAX(0,(IF(MOD(D195-C195,1)=0,1,MOD(D195-C195,1))-(MAX(0,MIN((C195+IF(MOD(D195-C195,1)=0,1,MOD(D195-C195,1))),22/24)-MAX(C195,6/24))+MAX(0,MIN((C195+IF(MOD(D195-C195,1)=0,1,MOD(D195-C195,1))),46/24)-MAX(C195,30/24))))*24*F195/(IF(MOD(D195-C195,1)=0,1,MOD(D195-C195,1))*24)),2))</f>
      </c>
      <c r="H195" s="20">
        <f>IF(B195="","",IFERROR(VLOOKUP(B195,'Kalendārs'!$A$2:$F$734,6,FALSE),IF(WEEKDAY(B195,2)&gt;5,0,$H$4)))</f>
      </c>
      <c r="I195" s="21">
        <f>IF(B195="","",IF(IFERROR(VLOOKUP(B195,'Kalendārs'!$A$2:$D$734,4,FALSE),"")="Svētku diena","Jā",""))</f>
      </c>
      <c r="J195" s="20">
        <f>IF(OR(F195="",H195=""),"",IF(I195="Jā",0,MAX(0,F195-H195)))</f>
      </c>
      <c r="K195" s="20">
        <f>IF(F195="","",IF(I195="Jā",F195,0))</f>
      </c>
      <c r="L195" s="17"/>
    </row>
    <row r="196" spans="1:12" x14ac:dyDescent="0.25">
      <c r="A196" s="17"/>
      <c r="B196" s="18"/>
      <c r="C196" s="19"/>
      <c r="D196" s="19"/>
      <c r="E196" s="17"/>
      <c r="F196" s="20">
        <f>IF(OR(C196="",D196=""),"",ROUND(MAX(0,IF(MOD(D196-C196,1)=0,1,MOD(D196-C196,1))*24-N(E196)/60),2))</f>
      </c>
      <c r="G196" s="20">
        <f>IF(F196="","",ROUND(MAX(0,(IF(MOD(D196-C196,1)=0,1,MOD(D196-C196,1))-(MAX(0,MIN((C196+IF(MOD(D196-C196,1)=0,1,MOD(D196-C196,1))),22/24)-MAX(C196,6/24))+MAX(0,MIN((C196+IF(MOD(D196-C196,1)=0,1,MOD(D196-C196,1))),46/24)-MAX(C196,30/24))))*24*F196/(IF(MOD(D196-C196,1)=0,1,MOD(D196-C196,1))*24)),2))</f>
      </c>
      <c r="H196" s="20">
        <f>IF(B196="","",IFERROR(VLOOKUP(B196,'Kalendārs'!$A$2:$F$734,6,FALSE),IF(WEEKDAY(B196,2)&gt;5,0,$H$4)))</f>
      </c>
      <c r="I196" s="21">
        <f>IF(B196="","",IF(IFERROR(VLOOKUP(B196,'Kalendārs'!$A$2:$D$734,4,FALSE),"")="Svētku diena","Jā",""))</f>
      </c>
      <c r="J196" s="20">
        <f>IF(OR(F196="",H196=""),"",IF(I196="Jā",0,MAX(0,F196-H196)))</f>
      </c>
      <c r="K196" s="20">
        <f>IF(F196="","",IF(I196="Jā",F196,0))</f>
      </c>
      <c r="L196" s="17"/>
    </row>
    <row r="197" spans="1:12" x14ac:dyDescent="0.25">
      <c r="A197" s="17"/>
      <c r="B197" s="18"/>
      <c r="C197" s="19"/>
      <c r="D197" s="19"/>
      <c r="E197" s="17"/>
      <c r="F197" s="20">
        <f>IF(OR(C197="",D197=""),"",ROUND(MAX(0,IF(MOD(D197-C197,1)=0,1,MOD(D197-C197,1))*24-N(E197)/60),2))</f>
      </c>
      <c r="G197" s="20">
        <f>IF(F197="","",ROUND(MAX(0,(IF(MOD(D197-C197,1)=0,1,MOD(D197-C197,1))-(MAX(0,MIN((C197+IF(MOD(D197-C197,1)=0,1,MOD(D197-C197,1))),22/24)-MAX(C197,6/24))+MAX(0,MIN((C197+IF(MOD(D197-C197,1)=0,1,MOD(D197-C197,1))),46/24)-MAX(C197,30/24))))*24*F197/(IF(MOD(D197-C197,1)=0,1,MOD(D197-C197,1))*24)),2))</f>
      </c>
      <c r="H197" s="20">
        <f>IF(B197="","",IFERROR(VLOOKUP(B197,'Kalendārs'!$A$2:$F$734,6,FALSE),IF(WEEKDAY(B197,2)&gt;5,0,$H$4)))</f>
      </c>
      <c r="I197" s="21">
        <f>IF(B197="","",IF(IFERROR(VLOOKUP(B197,'Kalendārs'!$A$2:$D$734,4,FALSE),"")="Svētku diena","Jā",""))</f>
      </c>
      <c r="J197" s="20">
        <f>IF(OR(F197="",H197=""),"",IF(I197="Jā",0,MAX(0,F197-H197)))</f>
      </c>
      <c r="K197" s="20">
        <f>IF(F197="","",IF(I197="Jā",F197,0))</f>
      </c>
      <c r="L197" s="17"/>
    </row>
    <row r="198" spans="1:12" x14ac:dyDescent="0.25">
      <c r="A198" s="17"/>
      <c r="B198" s="18"/>
      <c r="C198" s="19"/>
      <c r="D198" s="19"/>
      <c r="E198" s="17"/>
      <c r="F198" s="20">
        <f>IF(OR(C198="",D198=""),"",ROUND(MAX(0,IF(MOD(D198-C198,1)=0,1,MOD(D198-C198,1))*24-N(E198)/60),2))</f>
      </c>
      <c r="G198" s="20">
        <f>IF(F198="","",ROUND(MAX(0,(IF(MOD(D198-C198,1)=0,1,MOD(D198-C198,1))-(MAX(0,MIN((C198+IF(MOD(D198-C198,1)=0,1,MOD(D198-C198,1))),22/24)-MAX(C198,6/24))+MAX(0,MIN((C198+IF(MOD(D198-C198,1)=0,1,MOD(D198-C198,1))),46/24)-MAX(C198,30/24))))*24*F198/(IF(MOD(D198-C198,1)=0,1,MOD(D198-C198,1))*24)),2))</f>
      </c>
      <c r="H198" s="20">
        <f>IF(B198="","",IFERROR(VLOOKUP(B198,'Kalendārs'!$A$2:$F$734,6,FALSE),IF(WEEKDAY(B198,2)&gt;5,0,$H$4)))</f>
      </c>
      <c r="I198" s="21">
        <f>IF(B198="","",IF(IFERROR(VLOOKUP(B198,'Kalendārs'!$A$2:$D$734,4,FALSE),"")="Svētku diena","Jā",""))</f>
      </c>
      <c r="J198" s="20">
        <f>IF(OR(F198="",H198=""),"",IF(I198="Jā",0,MAX(0,F198-H198)))</f>
      </c>
      <c r="K198" s="20">
        <f>IF(F198="","",IF(I198="Jā",F198,0))</f>
      </c>
      <c r="L198" s="17"/>
    </row>
    <row r="199" spans="1:12" x14ac:dyDescent="0.25">
      <c r="A199" s="17"/>
      <c r="B199" s="18"/>
      <c r="C199" s="19"/>
      <c r="D199" s="19"/>
      <c r="E199" s="17"/>
      <c r="F199" s="20">
        <f>IF(OR(C199="",D199=""),"",ROUND(MAX(0,IF(MOD(D199-C199,1)=0,1,MOD(D199-C199,1))*24-N(E199)/60),2))</f>
      </c>
      <c r="G199" s="20">
        <f>IF(F199="","",ROUND(MAX(0,(IF(MOD(D199-C199,1)=0,1,MOD(D199-C199,1))-(MAX(0,MIN((C199+IF(MOD(D199-C199,1)=0,1,MOD(D199-C199,1))),22/24)-MAX(C199,6/24))+MAX(0,MIN((C199+IF(MOD(D199-C199,1)=0,1,MOD(D199-C199,1))),46/24)-MAX(C199,30/24))))*24*F199/(IF(MOD(D199-C199,1)=0,1,MOD(D199-C199,1))*24)),2))</f>
      </c>
      <c r="H199" s="20">
        <f>IF(B199="","",IFERROR(VLOOKUP(B199,'Kalendārs'!$A$2:$F$734,6,FALSE),IF(WEEKDAY(B199,2)&gt;5,0,$H$4)))</f>
      </c>
      <c r="I199" s="21">
        <f>IF(B199="","",IF(IFERROR(VLOOKUP(B199,'Kalendārs'!$A$2:$D$734,4,FALSE),"")="Svētku diena","Jā",""))</f>
      </c>
      <c r="J199" s="20">
        <f>IF(OR(F199="",H199=""),"",IF(I199="Jā",0,MAX(0,F199-H199)))</f>
      </c>
      <c r="K199" s="20">
        <f>IF(F199="","",IF(I199="Jā",F199,0))</f>
      </c>
      <c r="L199" s="17"/>
    </row>
    <row r="200" spans="1:12" x14ac:dyDescent="0.25">
      <c r="A200" s="17"/>
      <c r="B200" s="18"/>
      <c r="C200" s="19"/>
      <c r="D200" s="19"/>
      <c r="E200" s="17"/>
      <c r="F200" s="20">
        <f>IF(OR(C200="",D200=""),"",ROUND(MAX(0,IF(MOD(D200-C200,1)=0,1,MOD(D200-C200,1))*24-N(E200)/60),2))</f>
      </c>
      <c r="G200" s="20">
        <f>IF(F200="","",ROUND(MAX(0,(IF(MOD(D200-C200,1)=0,1,MOD(D200-C200,1))-(MAX(0,MIN((C200+IF(MOD(D200-C200,1)=0,1,MOD(D200-C200,1))),22/24)-MAX(C200,6/24))+MAX(0,MIN((C200+IF(MOD(D200-C200,1)=0,1,MOD(D200-C200,1))),46/24)-MAX(C200,30/24))))*24*F200/(IF(MOD(D200-C200,1)=0,1,MOD(D200-C200,1))*24)),2))</f>
      </c>
      <c r="H200" s="20">
        <f>IF(B200="","",IFERROR(VLOOKUP(B200,'Kalendārs'!$A$2:$F$734,6,FALSE),IF(WEEKDAY(B200,2)&gt;5,0,$H$4)))</f>
      </c>
      <c r="I200" s="21">
        <f>IF(B200="","",IF(IFERROR(VLOOKUP(B200,'Kalendārs'!$A$2:$D$734,4,FALSE),"")="Svētku diena","Jā",""))</f>
      </c>
      <c r="J200" s="20">
        <f>IF(OR(F200="",H200=""),"",IF(I200="Jā",0,MAX(0,F200-H200)))</f>
      </c>
      <c r="K200" s="20">
        <f>IF(F200="","",IF(I200="Jā",F200,0))</f>
      </c>
      <c r="L200" s="17"/>
    </row>
    <row r="201" spans="1:12" x14ac:dyDescent="0.25">
      <c r="A201" s="17"/>
      <c r="B201" s="18"/>
      <c r="C201" s="19"/>
      <c r="D201" s="19"/>
      <c r="E201" s="17"/>
      <c r="F201" s="20">
        <f>IF(OR(C201="",D201=""),"",ROUND(MAX(0,IF(MOD(D201-C201,1)=0,1,MOD(D201-C201,1))*24-N(E201)/60),2))</f>
      </c>
      <c r="G201" s="20">
        <f>IF(F201="","",ROUND(MAX(0,(IF(MOD(D201-C201,1)=0,1,MOD(D201-C201,1))-(MAX(0,MIN((C201+IF(MOD(D201-C201,1)=0,1,MOD(D201-C201,1))),22/24)-MAX(C201,6/24))+MAX(0,MIN((C201+IF(MOD(D201-C201,1)=0,1,MOD(D201-C201,1))),46/24)-MAX(C201,30/24))))*24*F201/(IF(MOD(D201-C201,1)=0,1,MOD(D201-C201,1))*24)),2))</f>
      </c>
      <c r="H201" s="20">
        <f>IF(B201="","",IFERROR(VLOOKUP(B201,'Kalendārs'!$A$2:$F$734,6,FALSE),IF(WEEKDAY(B201,2)&gt;5,0,$H$4)))</f>
      </c>
      <c r="I201" s="21">
        <f>IF(B201="","",IF(IFERROR(VLOOKUP(B201,'Kalendārs'!$A$2:$D$734,4,FALSE),"")="Svētku diena","Jā",""))</f>
      </c>
      <c r="J201" s="20">
        <f>IF(OR(F201="",H201=""),"",IF(I201="Jā",0,MAX(0,F201-H201)))</f>
      </c>
      <c r="K201" s="20">
        <f>IF(F201="","",IF(I201="Jā",F201,0))</f>
      </c>
      <c r="L201" s="17"/>
    </row>
    <row r="202" spans="1:12" x14ac:dyDescent="0.25">
      <c r="A202" s="17"/>
      <c r="B202" s="18"/>
      <c r="C202" s="19"/>
      <c r="D202" s="19"/>
      <c r="E202" s="17"/>
      <c r="F202" s="20">
        <f>IF(OR(C202="",D202=""),"",ROUND(MAX(0,IF(MOD(D202-C202,1)=0,1,MOD(D202-C202,1))*24-N(E202)/60),2))</f>
      </c>
      <c r="G202" s="20">
        <f>IF(F202="","",ROUND(MAX(0,(IF(MOD(D202-C202,1)=0,1,MOD(D202-C202,1))-(MAX(0,MIN((C202+IF(MOD(D202-C202,1)=0,1,MOD(D202-C202,1))),22/24)-MAX(C202,6/24))+MAX(0,MIN((C202+IF(MOD(D202-C202,1)=0,1,MOD(D202-C202,1))),46/24)-MAX(C202,30/24))))*24*F202/(IF(MOD(D202-C202,1)=0,1,MOD(D202-C202,1))*24)),2))</f>
      </c>
      <c r="H202" s="20">
        <f>IF(B202="","",IFERROR(VLOOKUP(B202,'Kalendārs'!$A$2:$F$734,6,FALSE),IF(WEEKDAY(B202,2)&gt;5,0,$H$4)))</f>
      </c>
      <c r="I202" s="21">
        <f>IF(B202="","",IF(IFERROR(VLOOKUP(B202,'Kalendārs'!$A$2:$D$734,4,FALSE),"")="Svētku diena","Jā",""))</f>
      </c>
      <c r="J202" s="20">
        <f>IF(OR(F202="",H202=""),"",IF(I202="Jā",0,MAX(0,F202-H202)))</f>
      </c>
      <c r="K202" s="20">
        <f>IF(F202="","",IF(I202="Jā",F202,0))</f>
      </c>
      <c r="L202" s="17"/>
    </row>
    <row r="203" spans="1:12" x14ac:dyDescent="0.25">
      <c r="A203" s="17"/>
      <c r="B203" s="18"/>
      <c r="C203" s="19"/>
      <c r="D203" s="19"/>
      <c r="E203" s="17"/>
      <c r="F203" s="20">
        <f>IF(OR(C203="",D203=""),"",ROUND(MAX(0,IF(MOD(D203-C203,1)=0,1,MOD(D203-C203,1))*24-N(E203)/60),2))</f>
      </c>
      <c r="G203" s="20">
        <f>IF(F203="","",ROUND(MAX(0,(IF(MOD(D203-C203,1)=0,1,MOD(D203-C203,1))-(MAX(0,MIN((C203+IF(MOD(D203-C203,1)=0,1,MOD(D203-C203,1))),22/24)-MAX(C203,6/24))+MAX(0,MIN((C203+IF(MOD(D203-C203,1)=0,1,MOD(D203-C203,1))),46/24)-MAX(C203,30/24))))*24*F203/(IF(MOD(D203-C203,1)=0,1,MOD(D203-C203,1))*24)),2))</f>
      </c>
      <c r="H203" s="20">
        <f>IF(B203="","",IFERROR(VLOOKUP(B203,'Kalendārs'!$A$2:$F$734,6,FALSE),IF(WEEKDAY(B203,2)&gt;5,0,$H$4)))</f>
      </c>
      <c r="I203" s="21">
        <f>IF(B203="","",IF(IFERROR(VLOOKUP(B203,'Kalendārs'!$A$2:$D$734,4,FALSE),"")="Svētku diena","Jā",""))</f>
      </c>
      <c r="J203" s="20">
        <f>IF(OR(F203="",H203=""),"",IF(I203="Jā",0,MAX(0,F203-H203)))</f>
      </c>
      <c r="K203" s="20">
        <f>IF(F203="","",IF(I203="Jā",F203,0))</f>
      </c>
      <c r="L203" s="17"/>
    </row>
    <row r="204" spans="1:12" x14ac:dyDescent="0.25">
      <c r="A204" s="17"/>
      <c r="B204" s="18"/>
      <c r="C204" s="19"/>
      <c r="D204" s="19"/>
      <c r="E204" s="17"/>
      <c r="F204" s="20">
        <f>IF(OR(C204="",D204=""),"",ROUND(MAX(0,IF(MOD(D204-C204,1)=0,1,MOD(D204-C204,1))*24-N(E204)/60),2))</f>
      </c>
      <c r="G204" s="20">
        <f>IF(F204="","",ROUND(MAX(0,(IF(MOD(D204-C204,1)=0,1,MOD(D204-C204,1))-(MAX(0,MIN((C204+IF(MOD(D204-C204,1)=0,1,MOD(D204-C204,1))),22/24)-MAX(C204,6/24))+MAX(0,MIN((C204+IF(MOD(D204-C204,1)=0,1,MOD(D204-C204,1))),46/24)-MAX(C204,30/24))))*24*F204/(IF(MOD(D204-C204,1)=0,1,MOD(D204-C204,1))*24)),2))</f>
      </c>
      <c r="H204" s="20">
        <f>IF(B204="","",IFERROR(VLOOKUP(B204,'Kalendārs'!$A$2:$F$734,6,FALSE),IF(WEEKDAY(B204,2)&gt;5,0,$H$4)))</f>
      </c>
      <c r="I204" s="21">
        <f>IF(B204="","",IF(IFERROR(VLOOKUP(B204,'Kalendārs'!$A$2:$D$734,4,FALSE),"")="Svētku diena","Jā",""))</f>
      </c>
      <c r="J204" s="20">
        <f>IF(OR(F204="",H204=""),"",IF(I204="Jā",0,MAX(0,F204-H204)))</f>
      </c>
      <c r="K204" s="20">
        <f>IF(F204="","",IF(I204="Jā",F204,0))</f>
      </c>
      <c r="L204" s="17"/>
    </row>
    <row r="205" spans="1:12" x14ac:dyDescent="0.25">
      <c r="A205" s="17"/>
      <c r="B205" s="18"/>
      <c r="C205" s="19"/>
      <c r="D205" s="19"/>
      <c r="E205" s="17"/>
      <c r="F205" s="20">
        <f>IF(OR(C205="",D205=""),"",ROUND(MAX(0,IF(MOD(D205-C205,1)=0,1,MOD(D205-C205,1))*24-N(E205)/60),2))</f>
      </c>
      <c r="G205" s="20">
        <f>IF(F205="","",ROUND(MAX(0,(IF(MOD(D205-C205,1)=0,1,MOD(D205-C205,1))-(MAX(0,MIN((C205+IF(MOD(D205-C205,1)=0,1,MOD(D205-C205,1))),22/24)-MAX(C205,6/24))+MAX(0,MIN((C205+IF(MOD(D205-C205,1)=0,1,MOD(D205-C205,1))),46/24)-MAX(C205,30/24))))*24*F205/(IF(MOD(D205-C205,1)=0,1,MOD(D205-C205,1))*24)),2))</f>
      </c>
      <c r="H205" s="20">
        <f>IF(B205="","",IFERROR(VLOOKUP(B205,'Kalendārs'!$A$2:$F$734,6,FALSE),IF(WEEKDAY(B205,2)&gt;5,0,$H$4)))</f>
      </c>
      <c r="I205" s="21">
        <f>IF(B205="","",IF(IFERROR(VLOOKUP(B205,'Kalendārs'!$A$2:$D$734,4,FALSE),"")="Svētku diena","Jā",""))</f>
      </c>
      <c r="J205" s="20">
        <f>IF(OR(F205="",H205=""),"",IF(I205="Jā",0,MAX(0,F205-H205)))</f>
      </c>
      <c r="K205" s="20">
        <f>IF(F205="","",IF(I205="Jā",F205,0))</f>
      </c>
      <c r="L205" s="17"/>
    </row>
    <row r="206" spans="1:12" x14ac:dyDescent="0.25">
      <c r="A206" s="17"/>
      <c r="B206" s="18"/>
      <c r="C206" s="19"/>
      <c r="D206" s="19"/>
      <c r="E206" s="17"/>
      <c r="F206" s="20">
        <f>IF(OR(C206="",D206=""),"",ROUND(MAX(0,IF(MOD(D206-C206,1)=0,1,MOD(D206-C206,1))*24-N(E206)/60),2))</f>
      </c>
      <c r="G206" s="20">
        <f>IF(F206="","",ROUND(MAX(0,(IF(MOD(D206-C206,1)=0,1,MOD(D206-C206,1))-(MAX(0,MIN((C206+IF(MOD(D206-C206,1)=0,1,MOD(D206-C206,1))),22/24)-MAX(C206,6/24))+MAX(0,MIN((C206+IF(MOD(D206-C206,1)=0,1,MOD(D206-C206,1))),46/24)-MAX(C206,30/24))))*24*F206/(IF(MOD(D206-C206,1)=0,1,MOD(D206-C206,1))*24)),2))</f>
      </c>
      <c r="H206" s="20">
        <f>IF(B206="","",IFERROR(VLOOKUP(B206,'Kalendārs'!$A$2:$F$734,6,FALSE),IF(WEEKDAY(B206,2)&gt;5,0,$H$4)))</f>
      </c>
      <c r="I206" s="21">
        <f>IF(B206="","",IF(IFERROR(VLOOKUP(B206,'Kalendārs'!$A$2:$D$734,4,FALSE),"")="Svētku diena","Jā",""))</f>
      </c>
      <c r="J206" s="20">
        <f>IF(OR(F206="",H206=""),"",IF(I206="Jā",0,MAX(0,F206-H206)))</f>
      </c>
      <c r="K206" s="20">
        <f>IF(F206="","",IF(I206="Jā",F206,0))</f>
      </c>
      <c r="L206" s="17"/>
    </row>
    <row r="207" spans="1:12" x14ac:dyDescent="0.25">
      <c r="A207" s="17"/>
      <c r="B207" s="18"/>
      <c r="C207" s="19"/>
      <c r="D207" s="19"/>
      <c r="E207" s="17"/>
      <c r="F207" s="20">
        <f>IF(OR(C207="",D207=""),"",ROUND(MAX(0,IF(MOD(D207-C207,1)=0,1,MOD(D207-C207,1))*24-N(E207)/60),2))</f>
      </c>
      <c r="G207" s="20">
        <f>IF(F207="","",ROUND(MAX(0,(IF(MOD(D207-C207,1)=0,1,MOD(D207-C207,1))-(MAX(0,MIN((C207+IF(MOD(D207-C207,1)=0,1,MOD(D207-C207,1))),22/24)-MAX(C207,6/24))+MAX(0,MIN((C207+IF(MOD(D207-C207,1)=0,1,MOD(D207-C207,1))),46/24)-MAX(C207,30/24))))*24*F207/(IF(MOD(D207-C207,1)=0,1,MOD(D207-C207,1))*24)),2))</f>
      </c>
      <c r="H207" s="20">
        <f>IF(B207="","",IFERROR(VLOOKUP(B207,'Kalendārs'!$A$2:$F$734,6,FALSE),IF(WEEKDAY(B207,2)&gt;5,0,$H$4)))</f>
      </c>
      <c r="I207" s="21">
        <f>IF(B207="","",IF(IFERROR(VLOOKUP(B207,'Kalendārs'!$A$2:$D$734,4,FALSE),"")="Svētku diena","Jā",""))</f>
      </c>
      <c r="J207" s="20">
        <f>IF(OR(F207="",H207=""),"",IF(I207="Jā",0,MAX(0,F207-H207)))</f>
      </c>
      <c r="K207" s="20">
        <f>IF(F207="","",IF(I207="Jā",F207,0))</f>
      </c>
      <c r="L207" s="17"/>
    </row>
    <row r="208" spans="1:12" x14ac:dyDescent="0.25">
      <c r="A208" s="17"/>
      <c r="B208" s="18"/>
      <c r="C208" s="19"/>
      <c r="D208" s="19"/>
      <c r="E208" s="17"/>
      <c r="F208" s="20">
        <f>IF(OR(C208="",D208=""),"",ROUND(MAX(0,IF(MOD(D208-C208,1)=0,1,MOD(D208-C208,1))*24-N(E208)/60),2))</f>
      </c>
      <c r="G208" s="20">
        <f>IF(F208="","",ROUND(MAX(0,(IF(MOD(D208-C208,1)=0,1,MOD(D208-C208,1))-(MAX(0,MIN((C208+IF(MOD(D208-C208,1)=0,1,MOD(D208-C208,1))),22/24)-MAX(C208,6/24))+MAX(0,MIN((C208+IF(MOD(D208-C208,1)=0,1,MOD(D208-C208,1))),46/24)-MAX(C208,30/24))))*24*F208/(IF(MOD(D208-C208,1)=0,1,MOD(D208-C208,1))*24)),2))</f>
      </c>
      <c r="H208" s="20">
        <f>IF(B208="","",IFERROR(VLOOKUP(B208,'Kalendārs'!$A$2:$F$734,6,FALSE),IF(WEEKDAY(B208,2)&gt;5,0,$H$4)))</f>
      </c>
      <c r="I208" s="21">
        <f>IF(B208="","",IF(IFERROR(VLOOKUP(B208,'Kalendārs'!$A$2:$D$734,4,FALSE),"")="Svētku diena","Jā",""))</f>
      </c>
      <c r="J208" s="20">
        <f>IF(OR(F208="",H208=""),"",IF(I208="Jā",0,MAX(0,F208-H208)))</f>
      </c>
      <c r="K208" s="20">
        <f>IF(F208="","",IF(I208="Jā",F208,0))</f>
      </c>
      <c r="L208" s="17"/>
    </row>
    <row r="209" spans="1:12" x14ac:dyDescent="0.25">
      <c r="A209" s="17"/>
      <c r="B209" s="18"/>
      <c r="C209" s="19"/>
      <c r="D209" s="19"/>
      <c r="E209" s="17"/>
      <c r="F209" s="20">
        <f>IF(OR(C209="",D209=""),"",ROUND(MAX(0,IF(MOD(D209-C209,1)=0,1,MOD(D209-C209,1))*24-N(E209)/60),2))</f>
      </c>
      <c r="G209" s="20">
        <f>IF(F209="","",ROUND(MAX(0,(IF(MOD(D209-C209,1)=0,1,MOD(D209-C209,1))-(MAX(0,MIN((C209+IF(MOD(D209-C209,1)=0,1,MOD(D209-C209,1))),22/24)-MAX(C209,6/24))+MAX(0,MIN((C209+IF(MOD(D209-C209,1)=0,1,MOD(D209-C209,1))),46/24)-MAX(C209,30/24))))*24*F209/(IF(MOD(D209-C209,1)=0,1,MOD(D209-C209,1))*24)),2))</f>
      </c>
      <c r="H209" s="20">
        <f>IF(B209="","",IFERROR(VLOOKUP(B209,'Kalendārs'!$A$2:$F$734,6,FALSE),IF(WEEKDAY(B209,2)&gt;5,0,$H$4)))</f>
      </c>
      <c r="I209" s="21">
        <f>IF(B209="","",IF(IFERROR(VLOOKUP(B209,'Kalendārs'!$A$2:$D$734,4,FALSE),"")="Svētku diena","Jā",""))</f>
      </c>
      <c r="J209" s="20">
        <f>IF(OR(F209="",H209=""),"",IF(I209="Jā",0,MAX(0,F209-H209)))</f>
      </c>
      <c r="K209" s="20">
        <f>IF(F209="","",IF(I209="Jā",F209,0))</f>
      </c>
      <c r="L209" s="17"/>
    </row>
    <row r="210" spans="1:12" x14ac:dyDescent="0.25">
      <c r="A210" s="17"/>
      <c r="B210" s="18"/>
      <c r="C210" s="19"/>
      <c r="D210" s="19"/>
      <c r="E210" s="17"/>
      <c r="F210" s="20">
        <f>IF(OR(C210="",D210=""),"",ROUND(MAX(0,IF(MOD(D210-C210,1)=0,1,MOD(D210-C210,1))*24-N(E210)/60),2))</f>
      </c>
      <c r="G210" s="20">
        <f>IF(F210="","",ROUND(MAX(0,(IF(MOD(D210-C210,1)=0,1,MOD(D210-C210,1))-(MAX(0,MIN((C210+IF(MOD(D210-C210,1)=0,1,MOD(D210-C210,1))),22/24)-MAX(C210,6/24))+MAX(0,MIN((C210+IF(MOD(D210-C210,1)=0,1,MOD(D210-C210,1))),46/24)-MAX(C210,30/24))))*24*F210/(IF(MOD(D210-C210,1)=0,1,MOD(D210-C210,1))*24)),2))</f>
      </c>
      <c r="H210" s="20">
        <f>IF(B210="","",IFERROR(VLOOKUP(B210,'Kalendārs'!$A$2:$F$734,6,FALSE),IF(WEEKDAY(B210,2)&gt;5,0,$H$4)))</f>
      </c>
      <c r="I210" s="21">
        <f>IF(B210="","",IF(IFERROR(VLOOKUP(B210,'Kalendārs'!$A$2:$D$734,4,FALSE),"")="Svētku diena","Jā",""))</f>
      </c>
      <c r="J210" s="20">
        <f>IF(OR(F210="",H210=""),"",IF(I210="Jā",0,MAX(0,F210-H210)))</f>
      </c>
      <c r="K210" s="20">
        <f>IF(F210="","",IF(I210="Jā",F210,0))</f>
      </c>
      <c r="L210" s="17"/>
    </row>
    <row r="211" spans="1:12" x14ac:dyDescent="0.25">
      <c r="A211" s="17"/>
      <c r="B211" s="18"/>
      <c r="C211" s="19"/>
      <c r="D211" s="19"/>
      <c r="E211" s="17"/>
      <c r="F211" s="20">
        <f>IF(OR(C211="",D211=""),"",ROUND(MAX(0,IF(MOD(D211-C211,1)=0,1,MOD(D211-C211,1))*24-N(E211)/60),2))</f>
      </c>
      <c r="G211" s="20">
        <f>IF(F211="","",ROUND(MAX(0,(IF(MOD(D211-C211,1)=0,1,MOD(D211-C211,1))-(MAX(0,MIN((C211+IF(MOD(D211-C211,1)=0,1,MOD(D211-C211,1))),22/24)-MAX(C211,6/24))+MAX(0,MIN((C211+IF(MOD(D211-C211,1)=0,1,MOD(D211-C211,1))),46/24)-MAX(C211,30/24))))*24*F211/(IF(MOD(D211-C211,1)=0,1,MOD(D211-C211,1))*24)),2))</f>
      </c>
      <c r="H211" s="20">
        <f>IF(B211="","",IFERROR(VLOOKUP(B211,'Kalendārs'!$A$2:$F$734,6,FALSE),IF(WEEKDAY(B211,2)&gt;5,0,$H$4)))</f>
      </c>
      <c r="I211" s="21">
        <f>IF(B211="","",IF(IFERROR(VLOOKUP(B211,'Kalendārs'!$A$2:$D$734,4,FALSE),"")="Svētku diena","Jā",""))</f>
      </c>
      <c r="J211" s="20">
        <f>IF(OR(F211="",H211=""),"",IF(I211="Jā",0,MAX(0,F211-H211)))</f>
      </c>
      <c r="K211" s="20">
        <f>IF(F211="","",IF(I211="Jā",F211,0))</f>
      </c>
      <c r="L211" s="17"/>
    </row>
    <row r="212" spans="1:12" x14ac:dyDescent="0.25">
      <c r="A212" s="17"/>
      <c r="B212" s="18"/>
      <c r="C212" s="19"/>
      <c r="D212" s="19"/>
      <c r="E212" s="17"/>
      <c r="F212" s="20">
        <f>IF(OR(C212="",D212=""),"",ROUND(MAX(0,IF(MOD(D212-C212,1)=0,1,MOD(D212-C212,1))*24-N(E212)/60),2))</f>
      </c>
      <c r="G212" s="20">
        <f>IF(F212="","",ROUND(MAX(0,(IF(MOD(D212-C212,1)=0,1,MOD(D212-C212,1))-(MAX(0,MIN((C212+IF(MOD(D212-C212,1)=0,1,MOD(D212-C212,1))),22/24)-MAX(C212,6/24))+MAX(0,MIN((C212+IF(MOD(D212-C212,1)=0,1,MOD(D212-C212,1))),46/24)-MAX(C212,30/24))))*24*F212/(IF(MOD(D212-C212,1)=0,1,MOD(D212-C212,1))*24)),2))</f>
      </c>
      <c r="H212" s="20">
        <f>IF(B212="","",IFERROR(VLOOKUP(B212,'Kalendārs'!$A$2:$F$734,6,FALSE),IF(WEEKDAY(B212,2)&gt;5,0,$H$4)))</f>
      </c>
      <c r="I212" s="21">
        <f>IF(B212="","",IF(IFERROR(VLOOKUP(B212,'Kalendārs'!$A$2:$D$734,4,FALSE),"")="Svētku diena","Jā",""))</f>
      </c>
      <c r="J212" s="20">
        <f>IF(OR(F212="",H212=""),"",IF(I212="Jā",0,MAX(0,F212-H212)))</f>
      </c>
      <c r="K212" s="20">
        <f>IF(F212="","",IF(I212="Jā",F212,0))</f>
      </c>
      <c r="L212" s="17"/>
    </row>
    <row r="213" spans="1:12" x14ac:dyDescent="0.25">
      <c r="A213" s="17"/>
      <c r="B213" s="18"/>
      <c r="C213" s="19"/>
      <c r="D213" s="19"/>
      <c r="E213" s="17"/>
      <c r="F213" s="20">
        <f>IF(OR(C213="",D213=""),"",ROUND(MAX(0,IF(MOD(D213-C213,1)=0,1,MOD(D213-C213,1))*24-N(E213)/60),2))</f>
      </c>
      <c r="G213" s="20">
        <f>IF(F213="","",ROUND(MAX(0,(IF(MOD(D213-C213,1)=0,1,MOD(D213-C213,1))-(MAX(0,MIN((C213+IF(MOD(D213-C213,1)=0,1,MOD(D213-C213,1))),22/24)-MAX(C213,6/24))+MAX(0,MIN((C213+IF(MOD(D213-C213,1)=0,1,MOD(D213-C213,1))),46/24)-MAX(C213,30/24))))*24*F213/(IF(MOD(D213-C213,1)=0,1,MOD(D213-C213,1))*24)),2))</f>
      </c>
      <c r="H213" s="20">
        <f>IF(B213="","",IFERROR(VLOOKUP(B213,'Kalendārs'!$A$2:$F$734,6,FALSE),IF(WEEKDAY(B213,2)&gt;5,0,$H$4)))</f>
      </c>
      <c r="I213" s="21">
        <f>IF(B213="","",IF(IFERROR(VLOOKUP(B213,'Kalendārs'!$A$2:$D$734,4,FALSE),"")="Svētku diena","Jā",""))</f>
      </c>
      <c r="J213" s="20">
        <f>IF(OR(F213="",H213=""),"",IF(I213="Jā",0,MAX(0,F213-H213)))</f>
      </c>
      <c r="K213" s="20">
        <f>IF(F213="","",IF(I213="Jā",F213,0))</f>
      </c>
      <c r="L213" s="17"/>
    </row>
    <row r="214" spans="1:12" x14ac:dyDescent="0.25">
      <c r="A214" s="17"/>
      <c r="B214" s="18"/>
      <c r="C214" s="19"/>
      <c r="D214" s="19"/>
      <c r="E214" s="17"/>
      <c r="F214" s="20">
        <f>IF(OR(C214="",D214=""),"",ROUND(MAX(0,IF(MOD(D214-C214,1)=0,1,MOD(D214-C214,1))*24-N(E214)/60),2))</f>
      </c>
      <c r="G214" s="20">
        <f>IF(F214="","",ROUND(MAX(0,(IF(MOD(D214-C214,1)=0,1,MOD(D214-C214,1))-(MAX(0,MIN((C214+IF(MOD(D214-C214,1)=0,1,MOD(D214-C214,1))),22/24)-MAX(C214,6/24))+MAX(0,MIN((C214+IF(MOD(D214-C214,1)=0,1,MOD(D214-C214,1))),46/24)-MAX(C214,30/24))))*24*F214/(IF(MOD(D214-C214,1)=0,1,MOD(D214-C214,1))*24)),2))</f>
      </c>
      <c r="H214" s="20">
        <f>IF(B214="","",IFERROR(VLOOKUP(B214,'Kalendārs'!$A$2:$F$734,6,FALSE),IF(WEEKDAY(B214,2)&gt;5,0,$H$4)))</f>
      </c>
      <c r="I214" s="21">
        <f>IF(B214="","",IF(IFERROR(VLOOKUP(B214,'Kalendārs'!$A$2:$D$734,4,FALSE),"")="Svētku diena","Jā",""))</f>
      </c>
      <c r="J214" s="20">
        <f>IF(OR(F214="",H214=""),"",IF(I214="Jā",0,MAX(0,F214-H214)))</f>
      </c>
      <c r="K214" s="20">
        <f>IF(F214="","",IF(I214="Jā",F214,0))</f>
      </c>
      <c r="L214" s="17"/>
    </row>
    <row r="215" spans="1:12" x14ac:dyDescent="0.25">
      <c r="A215" s="17"/>
      <c r="B215" s="18"/>
      <c r="C215" s="19"/>
      <c r="D215" s="19"/>
      <c r="E215" s="17"/>
      <c r="F215" s="20">
        <f>IF(OR(C215="",D215=""),"",ROUND(MAX(0,IF(MOD(D215-C215,1)=0,1,MOD(D215-C215,1))*24-N(E215)/60),2))</f>
      </c>
      <c r="G215" s="20">
        <f>IF(F215="","",ROUND(MAX(0,(IF(MOD(D215-C215,1)=0,1,MOD(D215-C215,1))-(MAX(0,MIN((C215+IF(MOD(D215-C215,1)=0,1,MOD(D215-C215,1))),22/24)-MAX(C215,6/24))+MAX(0,MIN((C215+IF(MOD(D215-C215,1)=0,1,MOD(D215-C215,1))),46/24)-MAX(C215,30/24))))*24*F215/(IF(MOD(D215-C215,1)=0,1,MOD(D215-C215,1))*24)),2))</f>
      </c>
      <c r="H215" s="20">
        <f>IF(B215="","",IFERROR(VLOOKUP(B215,'Kalendārs'!$A$2:$F$734,6,FALSE),IF(WEEKDAY(B215,2)&gt;5,0,$H$4)))</f>
      </c>
      <c r="I215" s="21">
        <f>IF(B215="","",IF(IFERROR(VLOOKUP(B215,'Kalendārs'!$A$2:$D$734,4,FALSE),"")="Svētku diena","Jā",""))</f>
      </c>
      <c r="J215" s="20">
        <f>IF(OR(F215="",H215=""),"",IF(I215="Jā",0,MAX(0,F215-H215)))</f>
      </c>
      <c r="K215" s="20">
        <f>IF(F215="","",IF(I215="Jā",F215,0))</f>
      </c>
      <c r="L215" s="17"/>
    </row>
    <row r="216" spans="1:12" x14ac:dyDescent="0.25">
      <c r="A216" s="17"/>
      <c r="B216" s="18"/>
      <c r="C216" s="19"/>
      <c r="D216" s="19"/>
      <c r="E216" s="17"/>
      <c r="F216" s="20">
        <f>IF(OR(C216="",D216=""),"",ROUND(MAX(0,IF(MOD(D216-C216,1)=0,1,MOD(D216-C216,1))*24-N(E216)/60),2))</f>
      </c>
      <c r="G216" s="20">
        <f>IF(F216="","",ROUND(MAX(0,(IF(MOD(D216-C216,1)=0,1,MOD(D216-C216,1))-(MAX(0,MIN((C216+IF(MOD(D216-C216,1)=0,1,MOD(D216-C216,1))),22/24)-MAX(C216,6/24))+MAX(0,MIN((C216+IF(MOD(D216-C216,1)=0,1,MOD(D216-C216,1))),46/24)-MAX(C216,30/24))))*24*F216/(IF(MOD(D216-C216,1)=0,1,MOD(D216-C216,1))*24)),2))</f>
      </c>
      <c r="H216" s="20">
        <f>IF(B216="","",IFERROR(VLOOKUP(B216,'Kalendārs'!$A$2:$F$734,6,FALSE),IF(WEEKDAY(B216,2)&gt;5,0,$H$4)))</f>
      </c>
      <c r="I216" s="21">
        <f>IF(B216="","",IF(IFERROR(VLOOKUP(B216,'Kalendārs'!$A$2:$D$734,4,FALSE),"")="Svētku diena","Jā",""))</f>
      </c>
      <c r="J216" s="20">
        <f>IF(OR(F216="",H216=""),"",IF(I216="Jā",0,MAX(0,F216-H216)))</f>
      </c>
      <c r="K216" s="20">
        <f>IF(F216="","",IF(I216="Jā",F216,0))</f>
      </c>
      <c r="L216" s="17"/>
    </row>
    <row r="217" spans="1:12" x14ac:dyDescent="0.25">
      <c r="A217" s="17"/>
      <c r="B217" s="18"/>
      <c r="C217" s="19"/>
      <c r="D217" s="19"/>
      <c r="E217" s="17"/>
      <c r="F217" s="20">
        <f>IF(OR(C217="",D217=""),"",ROUND(MAX(0,IF(MOD(D217-C217,1)=0,1,MOD(D217-C217,1))*24-N(E217)/60),2))</f>
      </c>
      <c r="G217" s="20">
        <f>IF(F217="","",ROUND(MAX(0,(IF(MOD(D217-C217,1)=0,1,MOD(D217-C217,1))-(MAX(0,MIN((C217+IF(MOD(D217-C217,1)=0,1,MOD(D217-C217,1))),22/24)-MAX(C217,6/24))+MAX(0,MIN((C217+IF(MOD(D217-C217,1)=0,1,MOD(D217-C217,1))),46/24)-MAX(C217,30/24))))*24*F217/(IF(MOD(D217-C217,1)=0,1,MOD(D217-C217,1))*24)),2))</f>
      </c>
      <c r="H217" s="20">
        <f>IF(B217="","",IFERROR(VLOOKUP(B217,'Kalendārs'!$A$2:$F$734,6,FALSE),IF(WEEKDAY(B217,2)&gt;5,0,$H$4)))</f>
      </c>
      <c r="I217" s="21">
        <f>IF(B217="","",IF(IFERROR(VLOOKUP(B217,'Kalendārs'!$A$2:$D$734,4,FALSE),"")="Svētku diena","Jā",""))</f>
      </c>
      <c r="J217" s="20">
        <f>IF(OR(F217="",H217=""),"",IF(I217="Jā",0,MAX(0,F217-H217)))</f>
      </c>
      <c r="K217" s="20">
        <f>IF(F217="","",IF(I217="Jā",F217,0))</f>
      </c>
      <c r="L217" s="17"/>
    </row>
    <row r="218" spans="1:12" x14ac:dyDescent="0.25">
      <c r="A218" s="17"/>
      <c r="B218" s="18"/>
      <c r="C218" s="19"/>
      <c r="D218" s="19"/>
      <c r="E218" s="17"/>
      <c r="F218" s="20">
        <f>IF(OR(C218="",D218=""),"",ROUND(MAX(0,IF(MOD(D218-C218,1)=0,1,MOD(D218-C218,1))*24-N(E218)/60),2))</f>
      </c>
      <c r="G218" s="20">
        <f>IF(F218="","",ROUND(MAX(0,(IF(MOD(D218-C218,1)=0,1,MOD(D218-C218,1))-(MAX(0,MIN((C218+IF(MOD(D218-C218,1)=0,1,MOD(D218-C218,1))),22/24)-MAX(C218,6/24))+MAX(0,MIN((C218+IF(MOD(D218-C218,1)=0,1,MOD(D218-C218,1))),46/24)-MAX(C218,30/24))))*24*F218/(IF(MOD(D218-C218,1)=0,1,MOD(D218-C218,1))*24)),2))</f>
      </c>
      <c r="H218" s="20">
        <f>IF(B218="","",IFERROR(VLOOKUP(B218,'Kalendārs'!$A$2:$F$734,6,FALSE),IF(WEEKDAY(B218,2)&gt;5,0,$H$4)))</f>
      </c>
      <c r="I218" s="21">
        <f>IF(B218="","",IF(IFERROR(VLOOKUP(B218,'Kalendārs'!$A$2:$D$734,4,FALSE),"")="Svētku diena","Jā",""))</f>
      </c>
      <c r="J218" s="20">
        <f>IF(OR(F218="",H218=""),"",IF(I218="Jā",0,MAX(0,F218-H218)))</f>
      </c>
      <c r="K218" s="20">
        <f>IF(F218="","",IF(I218="Jā",F218,0))</f>
      </c>
      <c r="L218" s="17"/>
    </row>
    <row r="219" spans="1:12" x14ac:dyDescent="0.25">
      <c r="A219" s="17"/>
      <c r="B219" s="18"/>
      <c r="C219" s="19"/>
      <c r="D219" s="19"/>
      <c r="E219" s="17"/>
      <c r="F219" s="20">
        <f>IF(OR(C219="",D219=""),"",ROUND(MAX(0,IF(MOD(D219-C219,1)=0,1,MOD(D219-C219,1))*24-N(E219)/60),2))</f>
      </c>
      <c r="G219" s="20">
        <f>IF(F219="","",ROUND(MAX(0,(IF(MOD(D219-C219,1)=0,1,MOD(D219-C219,1))-(MAX(0,MIN((C219+IF(MOD(D219-C219,1)=0,1,MOD(D219-C219,1))),22/24)-MAX(C219,6/24))+MAX(0,MIN((C219+IF(MOD(D219-C219,1)=0,1,MOD(D219-C219,1))),46/24)-MAX(C219,30/24))))*24*F219/(IF(MOD(D219-C219,1)=0,1,MOD(D219-C219,1))*24)),2))</f>
      </c>
      <c r="H219" s="20">
        <f>IF(B219="","",IFERROR(VLOOKUP(B219,'Kalendārs'!$A$2:$F$734,6,FALSE),IF(WEEKDAY(B219,2)&gt;5,0,$H$4)))</f>
      </c>
      <c r="I219" s="21">
        <f>IF(B219="","",IF(IFERROR(VLOOKUP(B219,'Kalendārs'!$A$2:$D$734,4,FALSE),"")="Svētku diena","Jā",""))</f>
      </c>
      <c r="J219" s="20">
        <f>IF(OR(F219="",H219=""),"",IF(I219="Jā",0,MAX(0,F219-H219)))</f>
      </c>
      <c r="K219" s="20">
        <f>IF(F219="","",IF(I219="Jā",F219,0))</f>
      </c>
      <c r="L219" s="17"/>
    </row>
    <row r="220" spans="1:12" x14ac:dyDescent="0.25">
      <c r="A220" s="17"/>
      <c r="B220" s="18"/>
      <c r="C220" s="19"/>
      <c r="D220" s="19"/>
      <c r="E220" s="17"/>
      <c r="F220" s="20">
        <f>IF(OR(C220="",D220=""),"",ROUND(MAX(0,IF(MOD(D220-C220,1)=0,1,MOD(D220-C220,1))*24-N(E220)/60),2))</f>
      </c>
      <c r="G220" s="20">
        <f>IF(F220="","",ROUND(MAX(0,(IF(MOD(D220-C220,1)=0,1,MOD(D220-C220,1))-(MAX(0,MIN((C220+IF(MOD(D220-C220,1)=0,1,MOD(D220-C220,1))),22/24)-MAX(C220,6/24))+MAX(0,MIN((C220+IF(MOD(D220-C220,1)=0,1,MOD(D220-C220,1))),46/24)-MAX(C220,30/24))))*24*F220/(IF(MOD(D220-C220,1)=0,1,MOD(D220-C220,1))*24)),2))</f>
      </c>
      <c r="H220" s="20">
        <f>IF(B220="","",IFERROR(VLOOKUP(B220,'Kalendārs'!$A$2:$F$734,6,FALSE),IF(WEEKDAY(B220,2)&gt;5,0,$H$4)))</f>
      </c>
      <c r="I220" s="21">
        <f>IF(B220="","",IF(IFERROR(VLOOKUP(B220,'Kalendārs'!$A$2:$D$734,4,FALSE),"")="Svētku diena","Jā",""))</f>
      </c>
      <c r="J220" s="20">
        <f>IF(OR(F220="",H220=""),"",IF(I220="Jā",0,MAX(0,F220-H220)))</f>
      </c>
      <c r="K220" s="20">
        <f>IF(F220="","",IF(I220="Jā",F220,0))</f>
      </c>
      <c r="L220" s="17"/>
    </row>
    <row r="221" spans="1:12" x14ac:dyDescent="0.25">
      <c r="A221" s="17"/>
      <c r="B221" s="18"/>
      <c r="C221" s="19"/>
      <c r="D221" s="19"/>
      <c r="E221" s="17"/>
      <c r="F221" s="20">
        <f>IF(OR(C221="",D221=""),"",ROUND(MAX(0,IF(MOD(D221-C221,1)=0,1,MOD(D221-C221,1))*24-N(E221)/60),2))</f>
      </c>
      <c r="G221" s="20">
        <f>IF(F221="","",ROUND(MAX(0,(IF(MOD(D221-C221,1)=0,1,MOD(D221-C221,1))-(MAX(0,MIN((C221+IF(MOD(D221-C221,1)=0,1,MOD(D221-C221,1))),22/24)-MAX(C221,6/24))+MAX(0,MIN((C221+IF(MOD(D221-C221,1)=0,1,MOD(D221-C221,1))),46/24)-MAX(C221,30/24))))*24*F221/(IF(MOD(D221-C221,1)=0,1,MOD(D221-C221,1))*24)),2))</f>
      </c>
      <c r="H221" s="20">
        <f>IF(B221="","",IFERROR(VLOOKUP(B221,'Kalendārs'!$A$2:$F$734,6,FALSE),IF(WEEKDAY(B221,2)&gt;5,0,$H$4)))</f>
      </c>
      <c r="I221" s="21">
        <f>IF(B221="","",IF(IFERROR(VLOOKUP(B221,'Kalendārs'!$A$2:$D$734,4,FALSE),"")="Svētku diena","Jā",""))</f>
      </c>
      <c r="J221" s="20">
        <f>IF(OR(F221="",H221=""),"",IF(I221="Jā",0,MAX(0,F221-H221)))</f>
      </c>
      <c r="K221" s="20">
        <f>IF(F221="","",IF(I221="Jā",F221,0))</f>
      </c>
      <c r="L221" s="17"/>
    </row>
    <row r="222" spans="1:12" x14ac:dyDescent="0.25">
      <c r="A222" s="17"/>
      <c r="B222" s="18"/>
      <c r="C222" s="19"/>
      <c r="D222" s="19"/>
      <c r="E222" s="17"/>
      <c r="F222" s="20">
        <f>IF(OR(C222="",D222=""),"",ROUND(MAX(0,IF(MOD(D222-C222,1)=0,1,MOD(D222-C222,1))*24-N(E222)/60),2))</f>
      </c>
      <c r="G222" s="20">
        <f>IF(F222="","",ROUND(MAX(0,(IF(MOD(D222-C222,1)=0,1,MOD(D222-C222,1))-(MAX(0,MIN((C222+IF(MOD(D222-C222,1)=0,1,MOD(D222-C222,1))),22/24)-MAX(C222,6/24))+MAX(0,MIN((C222+IF(MOD(D222-C222,1)=0,1,MOD(D222-C222,1))),46/24)-MAX(C222,30/24))))*24*F222/(IF(MOD(D222-C222,1)=0,1,MOD(D222-C222,1))*24)),2))</f>
      </c>
      <c r="H222" s="20">
        <f>IF(B222="","",IFERROR(VLOOKUP(B222,'Kalendārs'!$A$2:$F$734,6,FALSE),IF(WEEKDAY(B222,2)&gt;5,0,$H$4)))</f>
      </c>
      <c r="I222" s="21">
        <f>IF(B222="","",IF(IFERROR(VLOOKUP(B222,'Kalendārs'!$A$2:$D$734,4,FALSE),"")="Svētku diena","Jā",""))</f>
      </c>
      <c r="J222" s="20">
        <f>IF(OR(F222="",H222=""),"",IF(I222="Jā",0,MAX(0,F222-H222)))</f>
      </c>
      <c r="K222" s="20">
        <f>IF(F222="","",IF(I222="Jā",F222,0))</f>
      </c>
      <c r="L222" s="17"/>
    </row>
    <row r="223" spans="1:12" x14ac:dyDescent="0.25">
      <c r="A223" s="17"/>
      <c r="B223" s="18"/>
      <c r="C223" s="19"/>
      <c r="D223" s="19"/>
      <c r="E223" s="17"/>
      <c r="F223" s="20">
        <f>IF(OR(C223="",D223=""),"",ROUND(MAX(0,IF(MOD(D223-C223,1)=0,1,MOD(D223-C223,1))*24-N(E223)/60),2))</f>
      </c>
      <c r="G223" s="20">
        <f>IF(F223="","",ROUND(MAX(0,(IF(MOD(D223-C223,1)=0,1,MOD(D223-C223,1))-(MAX(0,MIN((C223+IF(MOD(D223-C223,1)=0,1,MOD(D223-C223,1))),22/24)-MAX(C223,6/24))+MAX(0,MIN((C223+IF(MOD(D223-C223,1)=0,1,MOD(D223-C223,1))),46/24)-MAX(C223,30/24))))*24*F223/(IF(MOD(D223-C223,1)=0,1,MOD(D223-C223,1))*24)),2))</f>
      </c>
      <c r="H223" s="20">
        <f>IF(B223="","",IFERROR(VLOOKUP(B223,'Kalendārs'!$A$2:$F$734,6,FALSE),IF(WEEKDAY(B223,2)&gt;5,0,$H$4)))</f>
      </c>
      <c r="I223" s="21">
        <f>IF(B223="","",IF(IFERROR(VLOOKUP(B223,'Kalendārs'!$A$2:$D$734,4,FALSE),"")="Svētku diena","Jā",""))</f>
      </c>
      <c r="J223" s="20">
        <f>IF(OR(F223="",H223=""),"",IF(I223="Jā",0,MAX(0,F223-H223)))</f>
      </c>
      <c r="K223" s="20">
        <f>IF(F223="","",IF(I223="Jā",F223,0))</f>
      </c>
      <c r="L223" s="17"/>
    </row>
    <row r="224" spans="1:12" x14ac:dyDescent="0.25">
      <c r="A224" s="17"/>
      <c r="B224" s="18"/>
      <c r="C224" s="19"/>
      <c r="D224" s="19"/>
      <c r="E224" s="17"/>
      <c r="F224" s="20">
        <f>IF(OR(C224="",D224=""),"",ROUND(MAX(0,IF(MOD(D224-C224,1)=0,1,MOD(D224-C224,1))*24-N(E224)/60),2))</f>
      </c>
      <c r="G224" s="20">
        <f>IF(F224="","",ROUND(MAX(0,(IF(MOD(D224-C224,1)=0,1,MOD(D224-C224,1))-(MAX(0,MIN((C224+IF(MOD(D224-C224,1)=0,1,MOD(D224-C224,1))),22/24)-MAX(C224,6/24))+MAX(0,MIN((C224+IF(MOD(D224-C224,1)=0,1,MOD(D224-C224,1))),46/24)-MAX(C224,30/24))))*24*F224/(IF(MOD(D224-C224,1)=0,1,MOD(D224-C224,1))*24)),2))</f>
      </c>
      <c r="H224" s="20">
        <f>IF(B224="","",IFERROR(VLOOKUP(B224,'Kalendārs'!$A$2:$F$734,6,FALSE),IF(WEEKDAY(B224,2)&gt;5,0,$H$4)))</f>
      </c>
      <c r="I224" s="21">
        <f>IF(B224="","",IF(IFERROR(VLOOKUP(B224,'Kalendārs'!$A$2:$D$734,4,FALSE),"")="Svētku diena","Jā",""))</f>
      </c>
      <c r="J224" s="20">
        <f>IF(OR(F224="",H224=""),"",IF(I224="Jā",0,MAX(0,F224-H224)))</f>
      </c>
      <c r="K224" s="20">
        <f>IF(F224="","",IF(I224="Jā",F224,0))</f>
      </c>
      <c r="L224" s="17"/>
    </row>
    <row r="225" spans="1:12" x14ac:dyDescent="0.25">
      <c r="A225" s="17"/>
      <c r="B225" s="18"/>
      <c r="C225" s="19"/>
      <c r="D225" s="19"/>
      <c r="E225" s="17"/>
      <c r="F225" s="20">
        <f>IF(OR(C225="",D225=""),"",ROUND(MAX(0,IF(MOD(D225-C225,1)=0,1,MOD(D225-C225,1))*24-N(E225)/60),2))</f>
      </c>
      <c r="G225" s="20">
        <f>IF(F225="","",ROUND(MAX(0,(IF(MOD(D225-C225,1)=0,1,MOD(D225-C225,1))-(MAX(0,MIN((C225+IF(MOD(D225-C225,1)=0,1,MOD(D225-C225,1))),22/24)-MAX(C225,6/24))+MAX(0,MIN((C225+IF(MOD(D225-C225,1)=0,1,MOD(D225-C225,1))),46/24)-MAX(C225,30/24))))*24*F225/(IF(MOD(D225-C225,1)=0,1,MOD(D225-C225,1))*24)),2))</f>
      </c>
      <c r="H225" s="20">
        <f>IF(B225="","",IFERROR(VLOOKUP(B225,'Kalendārs'!$A$2:$F$734,6,FALSE),IF(WEEKDAY(B225,2)&gt;5,0,$H$4)))</f>
      </c>
      <c r="I225" s="21">
        <f>IF(B225="","",IF(IFERROR(VLOOKUP(B225,'Kalendārs'!$A$2:$D$734,4,FALSE),"")="Svētku diena","Jā",""))</f>
      </c>
      <c r="J225" s="20">
        <f>IF(OR(F225="",H225=""),"",IF(I225="Jā",0,MAX(0,F225-H225)))</f>
      </c>
      <c r="K225" s="20">
        <f>IF(F225="","",IF(I225="Jā",F225,0))</f>
      </c>
      <c r="L225" s="17"/>
    </row>
    <row r="226" spans="1:12" x14ac:dyDescent="0.25">
      <c r="A226" s="17"/>
      <c r="B226" s="18"/>
      <c r="C226" s="19"/>
      <c r="D226" s="19"/>
      <c r="E226" s="17"/>
      <c r="F226" s="20">
        <f>IF(OR(C226="",D226=""),"",ROUND(MAX(0,IF(MOD(D226-C226,1)=0,1,MOD(D226-C226,1))*24-N(E226)/60),2))</f>
      </c>
      <c r="G226" s="20">
        <f>IF(F226="","",ROUND(MAX(0,(IF(MOD(D226-C226,1)=0,1,MOD(D226-C226,1))-(MAX(0,MIN((C226+IF(MOD(D226-C226,1)=0,1,MOD(D226-C226,1))),22/24)-MAX(C226,6/24))+MAX(0,MIN((C226+IF(MOD(D226-C226,1)=0,1,MOD(D226-C226,1))),46/24)-MAX(C226,30/24))))*24*F226/(IF(MOD(D226-C226,1)=0,1,MOD(D226-C226,1))*24)),2))</f>
      </c>
      <c r="H226" s="20">
        <f>IF(B226="","",IFERROR(VLOOKUP(B226,'Kalendārs'!$A$2:$F$734,6,FALSE),IF(WEEKDAY(B226,2)&gt;5,0,$H$4)))</f>
      </c>
      <c r="I226" s="21">
        <f>IF(B226="","",IF(IFERROR(VLOOKUP(B226,'Kalendārs'!$A$2:$D$734,4,FALSE),"")="Svētku diena","Jā",""))</f>
      </c>
      <c r="J226" s="20">
        <f>IF(OR(F226="",H226=""),"",IF(I226="Jā",0,MAX(0,F226-H226)))</f>
      </c>
      <c r="K226" s="20">
        <f>IF(F226="","",IF(I226="Jā",F226,0))</f>
      </c>
      <c r="L226" s="17"/>
    </row>
    <row r="227" spans="1:12" x14ac:dyDescent="0.25">
      <c r="A227" s="17"/>
      <c r="B227" s="18"/>
      <c r="C227" s="19"/>
      <c r="D227" s="19"/>
      <c r="E227" s="17"/>
      <c r="F227" s="20">
        <f>IF(OR(C227="",D227=""),"",ROUND(MAX(0,IF(MOD(D227-C227,1)=0,1,MOD(D227-C227,1))*24-N(E227)/60),2))</f>
      </c>
      <c r="G227" s="20">
        <f>IF(F227="","",ROUND(MAX(0,(IF(MOD(D227-C227,1)=0,1,MOD(D227-C227,1))-(MAX(0,MIN((C227+IF(MOD(D227-C227,1)=0,1,MOD(D227-C227,1))),22/24)-MAX(C227,6/24))+MAX(0,MIN((C227+IF(MOD(D227-C227,1)=0,1,MOD(D227-C227,1))),46/24)-MAX(C227,30/24))))*24*F227/(IF(MOD(D227-C227,1)=0,1,MOD(D227-C227,1))*24)),2))</f>
      </c>
      <c r="H227" s="20">
        <f>IF(B227="","",IFERROR(VLOOKUP(B227,'Kalendārs'!$A$2:$F$734,6,FALSE),IF(WEEKDAY(B227,2)&gt;5,0,$H$4)))</f>
      </c>
      <c r="I227" s="21">
        <f>IF(B227="","",IF(IFERROR(VLOOKUP(B227,'Kalendārs'!$A$2:$D$734,4,FALSE),"")="Svētku diena","Jā",""))</f>
      </c>
      <c r="J227" s="20">
        <f>IF(OR(F227="",H227=""),"",IF(I227="Jā",0,MAX(0,F227-H227)))</f>
      </c>
      <c r="K227" s="20">
        <f>IF(F227="","",IF(I227="Jā",F227,0))</f>
      </c>
      <c r="L227" s="17"/>
    </row>
    <row r="228" spans="1:12" x14ac:dyDescent="0.25">
      <c r="A228" s="17"/>
      <c r="B228" s="18"/>
      <c r="C228" s="19"/>
      <c r="D228" s="19"/>
      <c r="E228" s="17"/>
      <c r="F228" s="20">
        <f>IF(OR(C228="",D228=""),"",ROUND(MAX(0,IF(MOD(D228-C228,1)=0,1,MOD(D228-C228,1))*24-N(E228)/60),2))</f>
      </c>
      <c r="G228" s="20">
        <f>IF(F228="","",ROUND(MAX(0,(IF(MOD(D228-C228,1)=0,1,MOD(D228-C228,1))-(MAX(0,MIN((C228+IF(MOD(D228-C228,1)=0,1,MOD(D228-C228,1))),22/24)-MAX(C228,6/24))+MAX(0,MIN((C228+IF(MOD(D228-C228,1)=0,1,MOD(D228-C228,1))),46/24)-MAX(C228,30/24))))*24*F228/(IF(MOD(D228-C228,1)=0,1,MOD(D228-C228,1))*24)),2))</f>
      </c>
      <c r="H228" s="20">
        <f>IF(B228="","",IFERROR(VLOOKUP(B228,'Kalendārs'!$A$2:$F$734,6,FALSE),IF(WEEKDAY(B228,2)&gt;5,0,$H$4)))</f>
      </c>
      <c r="I228" s="21">
        <f>IF(B228="","",IF(IFERROR(VLOOKUP(B228,'Kalendārs'!$A$2:$D$734,4,FALSE),"")="Svētku diena","Jā",""))</f>
      </c>
      <c r="J228" s="20">
        <f>IF(OR(F228="",H228=""),"",IF(I228="Jā",0,MAX(0,F228-H228)))</f>
      </c>
      <c r="K228" s="20">
        <f>IF(F228="","",IF(I228="Jā",F228,0))</f>
      </c>
      <c r="L228" s="17"/>
    </row>
    <row r="229" spans="1:12" x14ac:dyDescent="0.25">
      <c r="A229" s="17"/>
      <c r="B229" s="18"/>
      <c r="C229" s="19"/>
      <c r="D229" s="19"/>
      <c r="E229" s="17"/>
      <c r="F229" s="20">
        <f>IF(OR(C229="",D229=""),"",ROUND(MAX(0,IF(MOD(D229-C229,1)=0,1,MOD(D229-C229,1))*24-N(E229)/60),2))</f>
      </c>
      <c r="G229" s="20">
        <f>IF(F229="","",ROUND(MAX(0,(IF(MOD(D229-C229,1)=0,1,MOD(D229-C229,1))-(MAX(0,MIN((C229+IF(MOD(D229-C229,1)=0,1,MOD(D229-C229,1))),22/24)-MAX(C229,6/24))+MAX(0,MIN((C229+IF(MOD(D229-C229,1)=0,1,MOD(D229-C229,1))),46/24)-MAX(C229,30/24))))*24*F229/(IF(MOD(D229-C229,1)=0,1,MOD(D229-C229,1))*24)),2))</f>
      </c>
      <c r="H229" s="20">
        <f>IF(B229="","",IFERROR(VLOOKUP(B229,'Kalendārs'!$A$2:$F$734,6,FALSE),IF(WEEKDAY(B229,2)&gt;5,0,$H$4)))</f>
      </c>
      <c r="I229" s="21">
        <f>IF(B229="","",IF(IFERROR(VLOOKUP(B229,'Kalendārs'!$A$2:$D$734,4,FALSE),"")="Svētku diena","Jā",""))</f>
      </c>
      <c r="J229" s="20">
        <f>IF(OR(F229="",H229=""),"",IF(I229="Jā",0,MAX(0,F229-H229)))</f>
      </c>
      <c r="K229" s="20">
        <f>IF(F229="","",IF(I229="Jā",F229,0))</f>
      </c>
      <c r="L229" s="17"/>
    </row>
    <row r="230" spans="1:12" x14ac:dyDescent="0.25">
      <c r="A230" s="17"/>
      <c r="B230" s="18"/>
      <c r="C230" s="19"/>
      <c r="D230" s="19"/>
      <c r="E230" s="17"/>
      <c r="F230" s="20">
        <f>IF(OR(C230="",D230=""),"",ROUND(MAX(0,IF(MOD(D230-C230,1)=0,1,MOD(D230-C230,1))*24-N(E230)/60),2))</f>
      </c>
      <c r="G230" s="20">
        <f>IF(F230="","",ROUND(MAX(0,(IF(MOD(D230-C230,1)=0,1,MOD(D230-C230,1))-(MAX(0,MIN((C230+IF(MOD(D230-C230,1)=0,1,MOD(D230-C230,1))),22/24)-MAX(C230,6/24))+MAX(0,MIN((C230+IF(MOD(D230-C230,1)=0,1,MOD(D230-C230,1))),46/24)-MAX(C230,30/24))))*24*F230/(IF(MOD(D230-C230,1)=0,1,MOD(D230-C230,1))*24)),2))</f>
      </c>
      <c r="H230" s="20">
        <f>IF(B230="","",IFERROR(VLOOKUP(B230,'Kalendārs'!$A$2:$F$734,6,FALSE),IF(WEEKDAY(B230,2)&gt;5,0,$H$4)))</f>
      </c>
      <c r="I230" s="21">
        <f>IF(B230="","",IF(IFERROR(VLOOKUP(B230,'Kalendārs'!$A$2:$D$734,4,FALSE),"")="Svētku diena","Jā",""))</f>
      </c>
      <c r="J230" s="20">
        <f>IF(OR(F230="",H230=""),"",IF(I230="Jā",0,MAX(0,F230-H230)))</f>
      </c>
      <c r="K230" s="20">
        <f>IF(F230="","",IF(I230="Jā",F230,0))</f>
      </c>
      <c r="L230" s="17"/>
    </row>
    <row r="231" spans="1:12" x14ac:dyDescent="0.25">
      <c r="A231" s="17"/>
      <c r="B231" s="18"/>
      <c r="C231" s="19"/>
      <c r="D231" s="19"/>
      <c r="E231" s="17"/>
      <c r="F231" s="20">
        <f>IF(OR(C231="",D231=""),"",ROUND(MAX(0,IF(MOD(D231-C231,1)=0,1,MOD(D231-C231,1))*24-N(E231)/60),2))</f>
      </c>
      <c r="G231" s="20">
        <f>IF(F231="","",ROUND(MAX(0,(IF(MOD(D231-C231,1)=0,1,MOD(D231-C231,1))-(MAX(0,MIN((C231+IF(MOD(D231-C231,1)=0,1,MOD(D231-C231,1))),22/24)-MAX(C231,6/24))+MAX(0,MIN((C231+IF(MOD(D231-C231,1)=0,1,MOD(D231-C231,1))),46/24)-MAX(C231,30/24))))*24*F231/(IF(MOD(D231-C231,1)=0,1,MOD(D231-C231,1))*24)),2))</f>
      </c>
      <c r="H231" s="20">
        <f>IF(B231="","",IFERROR(VLOOKUP(B231,'Kalendārs'!$A$2:$F$734,6,FALSE),IF(WEEKDAY(B231,2)&gt;5,0,$H$4)))</f>
      </c>
      <c r="I231" s="21">
        <f>IF(B231="","",IF(IFERROR(VLOOKUP(B231,'Kalendārs'!$A$2:$D$734,4,FALSE),"")="Svētku diena","Jā",""))</f>
      </c>
      <c r="J231" s="20">
        <f>IF(OR(F231="",H231=""),"",IF(I231="Jā",0,MAX(0,F231-H231)))</f>
      </c>
      <c r="K231" s="20">
        <f>IF(F231="","",IF(I231="Jā",F231,0))</f>
      </c>
      <c r="L231" s="17"/>
    </row>
    <row r="232" spans="1:12" x14ac:dyDescent="0.25">
      <c r="A232" s="17"/>
      <c r="B232" s="18"/>
      <c r="C232" s="19"/>
      <c r="D232" s="19"/>
      <c r="E232" s="17"/>
      <c r="F232" s="20">
        <f>IF(OR(C232="",D232=""),"",ROUND(MAX(0,IF(MOD(D232-C232,1)=0,1,MOD(D232-C232,1))*24-N(E232)/60),2))</f>
      </c>
      <c r="G232" s="20">
        <f>IF(F232="","",ROUND(MAX(0,(IF(MOD(D232-C232,1)=0,1,MOD(D232-C232,1))-(MAX(0,MIN((C232+IF(MOD(D232-C232,1)=0,1,MOD(D232-C232,1))),22/24)-MAX(C232,6/24))+MAX(0,MIN((C232+IF(MOD(D232-C232,1)=0,1,MOD(D232-C232,1))),46/24)-MAX(C232,30/24))))*24*F232/(IF(MOD(D232-C232,1)=0,1,MOD(D232-C232,1))*24)),2))</f>
      </c>
      <c r="H232" s="20">
        <f>IF(B232="","",IFERROR(VLOOKUP(B232,'Kalendārs'!$A$2:$F$734,6,FALSE),IF(WEEKDAY(B232,2)&gt;5,0,$H$4)))</f>
      </c>
      <c r="I232" s="21">
        <f>IF(B232="","",IF(IFERROR(VLOOKUP(B232,'Kalendārs'!$A$2:$D$734,4,FALSE),"")="Svētku diena","Jā",""))</f>
      </c>
      <c r="J232" s="20">
        <f>IF(OR(F232="",H232=""),"",IF(I232="Jā",0,MAX(0,F232-H232)))</f>
      </c>
      <c r="K232" s="20">
        <f>IF(F232="","",IF(I232="Jā",F232,0))</f>
      </c>
      <c r="L232" s="17"/>
    </row>
    <row r="233" spans="1:12" x14ac:dyDescent="0.25">
      <c r="A233" s="17"/>
      <c r="B233" s="18"/>
      <c r="C233" s="19"/>
      <c r="D233" s="19"/>
      <c r="E233" s="17"/>
      <c r="F233" s="20">
        <f>IF(OR(C233="",D233=""),"",ROUND(MAX(0,IF(MOD(D233-C233,1)=0,1,MOD(D233-C233,1))*24-N(E233)/60),2))</f>
      </c>
      <c r="G233" s="20">
        <f>IF(F233="","",ROUND(MAX(0,(IF(MOD(D233-C233,1)=0,1,MOD(D233-C233,1))-(MAX(0,MIN((C233+IF(MOD(D233-C233,1)=0,1,MOD(D233-C233,1))),22/24)-MAX(C233,6/24))+MAX(0,MIN((C233+IF(MOD(D233-C233,1)=0,1,MOD(D233-C233,1))),46/24)-MAX(C233,30/24))))*24*F233/(IF(MOD(D233-C233,1)=0,1,MOD(D233-C233,1))*24)),2))</f>
      </c>
      <c r="H233" s="20">
        <f>IF(B233="","",IFERROR(VLOOKUP(B233,'Kalendārs'!$A$2:$F$734,6,FALSE),IF(WEEKDAY(B233,2)&gt;5,0,$H$4)))</f>
      </c>
      <c r="I233" s="21">
        <f>IF(B233="","",IF(IFERROR(VLOOKUP(B233,'Kalendārs'!$A$2:$D$734,4,FALSE),"")="Svētku diena","Jā",""))</f>
      </c>
      <c r="J233" s="20">
        <f>IF(OR(F233="",H233=""),"",IF(I233="Jā",0,MAX(0,F233-H233)))</f>
      </c>
      <c r="K233" s="20">
        <f>IF(F233="","",IF(I233="Jā",F233,0))</f>
      </c>
      <c r="L233" s="17"/>
    </row>
    <row r="234" spans="1:12" x14ac:dyDescent="0.25">
      <c r="A234" s="17"/>
      <c r="B234" s="18"/>
      <c r="C234" s="19"/>
      <c r="D234" s="19"/>
      <c r="E234" s="17"/>
      <c r="F234" s="20">
        <f>IF(OR(C234="",D234=""),"",ROUND(MAX(0,IF(MOD(D234-C234,1)=0,1,MOD(D234-C234,1))*24-N(E234)/60),2))</f>
      </c>
      <c r="G234" s="20">
        <f>IF(F234="","",ROUND(MAX(0,(IF(MOD(D234-C234,1)=0,1,MOD(D234-C234,1))-(MAX(0,MIN((C234+IF(MOD(D234-C234,1)=0,1,MOD(D234-C234,1))),22/24)-MAX(C234,6/24))+MAX(0,MIN((C234+IF(MOD(D234-C234,1)=0,1,MOD(D234-C234,1))),46/24)-MAX(C234,30/24))))*24*F234/(IF(MOD(D234-C234,1)=0,1,MOD(D234-C234,1))*24)),2))</f>
      </c>
      <c r="H234" s="20">
        <f>IF(B234="","",IFERROR(VLOOKUP(B234,'Kalendārs'!$A$2:$F$734,6,FALSE),IF(WEEKDAY(B234,2)&gt;5,0,$H$4)))</f>
      </c>
      <c r="I234" s="21">
        <f>IF(B234="","",IF(IFERROR(VLOOKUP(B234,'Kalendārs'!$A$2:$D$734,4,FALSE),"")="Svētku diena","Jā",""))</f>
      </c>
      <c r="J234" s="20">
        <f>IF(OR(F234="",H234=""),"",IF(I234="Jā",0,MAX(0,F234-H234)))</f>
      </c>
      <c r="K234" s="20">
        <f>IF(F234="","",IF(I234="Jā",F234,0))</f>
      </c>
      <c r="L234" s="17"/>
    </row>
    <row r="235" spans="1:12" x14ac:dyDescent="0.25">
      <c r="A235" s="17"/>
      <c r="B235" s="18"/>
      <c r="C235" s="19"/>
      <c r="D235" s="19"/>
      <c r="E235" s="17"/>
      <c r="F235" s="20">
        <f>IF(OR(C235="",D235=""),"",ROUND(MAX(0,IF(MOD(D235-C235,1)=0,1,MOD(D235-C235,1))*24-N(E235)/60),2))</f>
      </c>
      <c r="G235" s="20">
        <f>IF(F235="","",ROUND(MAX(0,(IF(MOD(D235-C235,1)=0,1,MOD(D235-C235,1))-(MAX(0,MIN((C235+IF(MOD(D235-C235,1)=0,1,MOD(D235-C235,1))),22/24)-MAX(C235,6/24))+MAX(0,MIN((C235+IF(MOD(D235-C235,1)=0,1,MOD(D235-C235,1))),46/24)-MAX(C235,30/24))))*24*F235/(IF(MOD(D235-C235,1)=0,1,MOD(D235-C235,1))*24)),2))</f>
      </c>
      <c r="H235" s="20">
        <f>IF(B235="","",IFERROR(VLOOKUP(B235,'Kalendārs'!$A$2:$F$734,6,FALSE),IF(WEEKDAY(B235,2)&gt;5,0,$H$4)))</f>
      </c>
      <c r="I235" s="21">
        <f>IF(B235="","",IF(IFERROR(VLOOKUP(B235,'Kalendārs'!$A$2:$D$734,4,FALSE),"")="Svētku diena","Jā",""))</f>
      </c>
      <c r="J235" s="20">
        <f>IF(OR(F235="",H235=""),"",IF(I235="Jā",0,MAX(0,F235-H235)))</f>
      </c>
      <c r="K235" s="20">
        <f>IF(F235="","",IF(I235="Jā",F235,0))</f>
      </c>
      <c r="L235" s="17"/>
    </row>
    <row r="236" spans="1:12" x14ac:dyDescent="0.25">
      <c r="A236" s="17"/>
      <c r="B236" s="18"/>
      <c r="C236" s="19"/>
      <c r="D236" s="19"/>
      <c r="E236" s="17"/>
      <c r="F236" s="20">
        <f>IF(OR(C236="",D236=""),"",ROUND(MAX(0,IF(MOD(D236-C236,1)=0,1,MOD(D236-C236,1))*24-N(E236)/60),2))</f>
      </c>
      <c r="G236" s="20">
        <f>IF(F236="","",ROUND(MAX(0,(IF(MOD(D236-C236,1)=0,1,MOD(D236-C236,1))-(MAX(0,MIN((C236+IF(MOD(D236-C236,1)=0,1,MOD(D236-C236,1))),22/24)-MAX(C236,6/24))+MAX(0,MIN((C236+IF(MOD(D236-C236,1)=0,1,MOD(D236-C236,1))),46/24)-MAX(C236,30/24))))*24*F236/(IF(MOD(D236-C236,1)=0,1,MOD(D236-C236,1))*24)),2))</f>
      </c>
      <c r="H236" s="20">
        <f>IF(B236="","",IFERROR(VLOOKUP(B236,'Kalendārs'!$A$2:$F$734,6,FALSE),IF(WEEKDAY(B236,2)&gt;5,0,$H$4)))</f>
      </c>
      <c r="I236" s="21">
        <f>IF(B236="","",IF(IFERROR(VLOOKUP(B236,'Kalendārs'!$A$2:$D$734,4,FALSE),"")="Svētku diena","Jā",""))</f>
      </c>
      <c r="J236" s="20">
        <f>IF(OR(F236="",H236=""),"",IF(I236="Jā",0,MAX(0,F236-H236)))</f>
      </c>
      <c r="K236" s="20">
        <f>IF(F236="","",IF(I236="Jā",F236,0))</f>
      </c>
      <c r="L236" s="17"/>
    </row>
    <row r="237" spans="1:12" x14ac:dyDescent="0.25">
      <c r="A237" s="17"/>
      <c r="B237" s="18"/>
      <c r="C237" s="19"/>
      <c r="D237" s="19"/>
      <c r="E237" s="17"/>
      <c r="F237" s="20">
        <f>IF(OR(C237="",D237=""),"",ROUND(MAX(0,IF(MOD(D237-C237,1)=0,1,MOD(D237-C237,1))*24-N(E237)/60),2))</f>
      </c>
      <c r="G237" s="20">
        <f>IF(F237="","",ROUND(MAX(0,(IF(MOD(D237-C237,1)=0,1,MOD(D237-C237,1))-(MAX(0,MIN((C237+IF(MOD(D237-C237,1)=0,1,MOD(D237-C237,1))),22/24)-MAX(C237,6/24))+MAX(0,MIN((C237+IF(MOD(D237-C237,1)=0,1,MOD(D237-C237,1))),46/24)-MAX(C237,30/24))))*24*F237/(IF(MOD(D237-C237,1)=0,1,MOD(D237-C237,1))*24)),2))</f>
      </c>
      <c r="H237" s="20">
        <f>IF(B237="","",IFERROR(VLOOKUP(B237,'Kalendārs'!$A$2:$F$734,6,FALSE),IF(WEEKDAY(B237,2)&gt;5,0,$H$4)))</f>
      </c>
      <c r="I237" s="21">
        <f>IF(B237="","",IF(IFERROR(VLOOKUP(B237,'Kalendārs'!$A$2:$D$734,4,FALSE),"")="Svētku diena","Jā",""))</f>
      </c>
      <c r="J237" s="20">
        <f>IF(OR(F237="",H237=""),"",IF(I237="Jā",0,MAX(0,F237-H237)))</f>
      </c>
      <c r="K237" s="20">
        <f>IF(F237="","",IF(I237="Jā",F237,0))</f>
      </c>
      <c r="L237" s="17"/>
    </row>
    <row r="238" spans="1:12" x14ac:dyDescent="0.25">
      <c r="A238" s="17"/>
      <c r="B238" s="18"/>
      <c r="C238" s="19"/>
      <c r="D238" s="19"/>
      <c r="E238" s="17"/>
      <c r="F238" s="20">
        <f>IF(OR(C238="",D238=""),"",ROUND(MAX(0,IF(MOD(D238-C238,1)=0,1,MOD(D238-C238,1))*24-N(E238)/60),2))</f>
      </c>
      <c r="G238" s="20">
        <f>IF(F238="","",ROUND(MAX(0,(IF(MOD(D238-C238,1)=0,1,MOD(D238-C238,1))-(MAX(0,MIN((C238+IF(MOD(D238-C238,1)=0,1,MOD(D238-C238,1))),22/24)-MAX(C238,6/24))+MAX(0,MIN((C238+IF(MOD(D238-C238,1)=0,1,MOD(D238-C238,1))),46/24)-MAX(C238,30/24))))*24*F238/(IF(MOD(D238-C238,1)=0,1,MOD(D238-C238,1))*24)),2))</f>
      </c>
      <c r="H238" s="20">
        <f>IF(B238="","",IFERROR(VLOOKUP(B238,'Kalendārs'!$A$2:$F$734,6,FALSE),IF(WEEKDAY(B238,2)&gt;5,0,$H$4)))</f>
      </c>
      <c r="I238" s="21">
        <f>IF(B238="","",IF(IFERROR(VLOOKUP(B238,'Kalendārs'!$A$2:$D$734,4,FALSE),"")="Svētku diena","Jā",""))</f>
      </c>
      <c r="J238" s="20">
        <f>IF(OR(F238="",H238=""),"",IF(I238="Jā",0,MAX(0,F238-H238)))</f>
      </c>
      <c r="K238" s="20">
        <f>IF(F238="","",IF(I238="Jā",F238,0))</f>
      </c>
      <c r="L238" s="17"/>
    </row>
    <row r="239" spans="1:12" x14ac:dyDescent="0.25">
      <c r="A239" s="17"/>
      <c r="B239" s="18"/>
      <c r="C239" s="19"/>
      <c r="D239" s="19"/>
      <c r="E239" s="17"/>
      <c r="F239" s="20">
        <f>IF(OR(C239="",D239=""),"",ROUND(MAX(0,IF(MOD(D239-C239,1)=0,1,MOD(D239-C239,1))*24-N(E239)/60),2))</f>
      </c>
      <c r="G239" s="20">
        <f>IF(F239="","",ROUND(MAX(0,(IF(MOD(D239-C239,1)=0,1,MOD(D239-C239,1))-(MAX(0,MIN((C239+IF(MOD(D239-C239,1)=0,1,MOD(D239-C239,1))),22/24)-MAX(C239,6/24))+MAX(0,MIN((C239+IF(MOD(D239-C239,1)=0,1,MOD(D239-C239,1))),46/24)-MAX(C239,30/24))))*24*F239/(IF(MOD(D239-C239,1)=0,1,MOD(D239-C239,1))*24)),2))</f>
      </c>
      <c r="H239" s="20">
        <f>IF(B239="","",IFERROR(VLOOKUP(B239,'Kalendārs'!$A$2:$F$734,6,FALSE),IF(WEEKDAY(B239,2)&gt;5,0,$H$4)))</f>
      </c>
      <c r="I239" s="21">
        <f>IF(B239="","",IF(IFERROR(VLOOKUP(B239,'Kalendārs'!$A$2:$D$734,4,FALSE),"")="Svētku diena","Jā",""))</f>
      </c>
      <c r="J239" s="20">
        <f>IF(OR(F239="",H239=""),"",IF(I239="Jā",0,MAX(0,F239-H239)))</f>
      </c>
      <c r="K239" s="20">
        <f>IF(F239="","",IF(I239="Jā",F239,0))</f>
      </c>
      <c r="L239" s="17"/>
    </row>
    <row r="240" spans="1:12" x14ac:dyDescent="0.25">
      <c r="A240" s="17"/>
      <c r="B240" s="18"/>
      <c r="C240" s="19"/>
      <c r="D240" s="19"/>
      <c r="E240" s="17"/>
      <c r="F240" s="20">
        <f>IF(OR(C240="",D240=""),"",ROUND(MAX(0,IF(MOD(D240-C240,1)=0,1,MOD(D240-C240,1))*24-N(E240)/60),2))</f>
      </c>
      <c r="G240" s="20">
        <f>IF(F240="","",ROUND(MAX(0,(IF(MOD(D240-C240,1)=0,1,MOD(D240-C240,1))-(MAX(0,MIN((C240+IF(MOD(D240-C240,1)=0,1,MOD(D240-C240,1))),22/24)-MAX(C240,6/24))+MAX(0,MIN((C240+IF(MOD(D240-C240,1)=0,1,MOD(D240-C240,1))),46/24)-MAX(C240,30/24))))*24*F240/(IF(MOD(D240-C240,1)=0,1,MOD(D240-C240,1))*24)),2))</f>
      </c>
      <c r="H240" s="20">
        <f>IF(B240="","",IFERROR(VLOOKUP(B240,'Kalendārs'!$A$2:$F$734,6,FALSE),IF(WEEKDAY(B240,2)&gt;5,0,$H$4)))</f>
      </c>
      <c r="I240" s="21">
        <f>IF(B240="","",IF(IFERROR(VLOOKUP(B240,'Kalendārs'!$A$2:$D$734,4,FALSE),"")="Svētku diena","Jā",""))</f>
      </c>
      <c r="J240" s="20">
        <f>IF(OR(F240="",H240=""),"",IF(I240="Jā",0,MAX(0,F240-H240)))</f>
      </c>
      <c r="K240" s="20">
        <f>IF(F240="","",IF(I240="Jā",F240,0))</f>
      </c>
      <c r="L240" s="17"/>
    </row>
    <row r="241" spans="1:12" x14ac:dyDescent="0.25">
      <c r="A241" s="17"/>
      <c r="B241" s="18"/>
      <c r="C241" s="19"/>
      <c r="D241" s="19"/>
      <c r="E241" s="17"/>
      <c r="F241" s="20">
        <f>IF(OR(C241="",D241=""),"",ROUND(MAX(0,IF(MOD(D241-C241,1)=0,1,MOD(D241-C241,1))*24-N(E241)/60),2))</f>
      </c>
      <c r="G241" s="20">
        <f>IF(F241="","",ROUND(MAX(0,(IF(MOD(D241-C241,1)=0,1,MOD(D241-C241,1))-(MAX(0,MIN((C241+IF(MOD(D241-C241,1)=0,1,MOD(D241-C241,1))),22/24)-MAX(C241,6/24))+MAX(0,MIN((C241+IF(MOD(D241-C241,1)=0,1,MOD(D241-C241,1))),46/24)-MAX(C241,30/24))))*24*F241/(IF(MOD(D241-C241,1)=0,1,MOD(D241-C241,1))*24)),2))</f>
      </c>
      <c r="H241" s="20">
        <f>IF(B241="","",IFERROR(VLOOKUP(B241,'Kalendārs'!$A$2:$F$734,6,FALSE),IF(WEEKDAY(B241,2)&gt;5,0,$H$4)))</f>
      </c>
      <c r="I241" s="21">
        <f>IF(B241="","",IF(IFERROR(VLOOKUP(B241,'Kalendārs'!$A$2:$D$734,4,FALSE),"")="Svētku diena","Jā",""))</f>
      </c>
      <c r="J241" s="20">
        <f>IF(OR(F241="",H241=""),"",IF(I241="Jā",0,MAX(0,F241-H241)))</f>
      </c>
      <c r="K241" s="20">
        <f>IF(F241="","",IF(I241="Jā",F241,0))</f>
      </c>
      <c r="L241" s="17"/>
    </row>
    <row r="242" spans="1:12" x14ac:dyDescent="0.25">
      <c r="A242" s="17"/>
      <c r="B242" s="18"/>
      <c r="C242" s="19"/>
      <c r="D242" s="19"/>
      <c r="E242" s="17"/>
      <c r="F242" s="20">
        <f>IF(OR(C242="",D242=""),"",ROUND(MAX(0,IF(MOD(D242-C242,1)=0,1,MOD(D242-C242,1))*24-N(E242)/60),2))</f>
      </c>
      <c r="G242" s="20">
        <f>IF(F242="","",ROUND(MAX(0,(IF(MOD(D242-C242,1)=0,1,MOD(D242-C242,1))-(MAX(0,MIN((C242+IF(MOD(D242-C242,1)=0,1,MOD(D242-C242,1))),22/24)-MAX(C242,6/24))+MAX(0,MIN((C242+IF(MOD(D242-C242,1)=0,1,MOD(D242-C242,1))),46/24)-MAX(C242,30/24))))*24*F242/(IF(MOD(D242-C242,1)=0,1,MOD(D242-C242,1))*24)),2))</f>
      </c>
      <c r="H242" s="20">
        <f>IF(B242="","",IFERROR(VLOOKUP(B242,'Kalendārs'!$A$2:$F$734,6,FALSE),IF(WEEKDAY(B242,2)&gt;5,0,$H$4)))</f>
      </c>
      <c r="I242" s="21">
        <f>IF(B242="","",IF(IFERROR(VLOOKUP(B242,'Kalendārs'!$A$2:$D$734,4,FALSE),"")="Svētku diena","Jā",""))</f>
      </c>
      <c r="J242" s="20">
        <f>IF(OR(F242="",H242=""),"",IF(I242="Jā",0,MAX(0,F242-H242)))</f>
      </c>
      <c r="K242" s="20">
        <f>IF(F242="","",IF(I242="Jā",F242,0))</f>
      </c>
      <c r="L242" s="17"/>
    </row>
    <row r="243" spans="1:12" x14ac:dyDescent="0.25">
      <c r="A243" s="17"/>
      <c r="B243" s="18"/>
      <c r="C243" s="19"/>
      <c r="D243" s="19"/>
      <c r="E243" s="17"/>
      <c r="F243" s="20">
        <f>IF(OR(C243="",D243=""),"",ROUND(MAX(0,IF(MOD(D243-C243,1)=0,1,MOD(D243-C243,1))*24-N(E243)/60),2))</f>
      </c>
      <c r="G243" s="20">
        <f>IF(F243="","",ROUND(MAX(0,(IF(MOD(D243-C243,1)=0,1,MOD(D243-C243,1))-(MAX(0,MIN((C243+IF(MOD(D243-C243,1)=0,1,MOD(D243-C243,1))),22/24)-MAX(C243,6/24))+MAX(0,MIN((C243+IF(MOD(D243-C243,1)=0,1,MOD(D243-C243,1))),46/24)-MAX(C243,30/24))))*24*F243/(IF(MOD(D243-C243,1)=0,1,MOD(D243-C243,1))*24)),2))</f>
      </c>
      <c r="H243" s="20">
        <f>IF(B243="","",IFERROR(VLOOKUP(B243,'Kalendārs'!$A$2:$F$734,6,FALSE),IF(WEEKDAY(B243,2)&gt;5,0,$H$4)))</f>
      </c>
      <c r="I243" s="21">
        <f>IF(B243="","",IF(IFERROR(VLOOKUP(B243,'Kalendārs'!$A$2:$D$734,4,FALSE),"")="Svētku diena","Jā",""))</f>
      </c>
      <c r="J243" s="20">
        <f>IF(OR(F243="",H243=""),"",IF(I243="Jā",0,MAX(0,F243-H243)))</f>
      </c>
      <c r="K243" s="20">
        <f>IF(F243="","",IF(I243="Jā",F243,0))</f>
      </c>
      <c r="L243" s="17"/>
    </row>
    <row r="244" spans="1:12" x14ac:dyDescent="0.25">
      <c r="A244" s="17"/>
      <c r="B244" s="18"/>
      <c r="C244" s="19"/>
      <c r="D244" s="19"/>
      <c r="E244" s="17"/>
      <c r="F244" s="20">
        <f>IF(OR(C244="",D244=""),"",ROUND(MAX(0,IF(MOD(D244-C244,1)=0,1,MOD(D244-C244,1))*24-N(E244)/60),2))</f>
      </c>
      <c r="G244" s="20">
        <f>IF(F244="","",ROUND(MAX(0,(IF(MOD(D244-C244,1)=0,1,MOD(D244-C244,1))-(MAX(0,MIN((C244+IF(MOD(D244-C244,1)=0,1,MOD(D244-C244,1))),22/24)-MAX(C244,6/24))+MAX(0,MIN((C244+IF(MOD(D244-C244,1)=0,1,MOD(D244-C244,1))),46/24)-MAX(C244,30/24))))*24*F244/(IF(MOD(D244-C244,1)=0,1,MOD(D244-C244,1))*24)),2))</f>
      </c>
      <c r="H244" s="20">
        <f>IF(B244="","",IFERROR(VLOOKUP(B244,'Kalendārs'!$A$2:$F$734,6,FALSE),IF(WEEKDAY(B244,2)&gt;5,0,$H$4)))</f>
      </c>
      <c r="I244" s="21">
        <f>IF(B244="","",IF(IFERROR(VLOOKUP(B244,'Kalendārs'!$A$2:$D$734,4,FALSE),"")="Svētku diena","Jā",""))</f>
      </c>
      <c r="J244" s="20">
        <f>IF(OR(F244="",H244=""),"",IF(I244="Jā",0,MAX(0,F244-H244)))</f>
      </c>
      <c r="K244" s="20">
        <f>IF(F244="","",IF(I244="Jā",F244,0))</f>
      </c>
      <c r="L244" s="17"/>
    </row>
    <row r="245" spans="1:12" x14ac:dyDescent="0.25">
      <c r="A245" s="17"/>
      <c r="B245" s="18"/>
      <c r="C245" s="19"/>
      <c r="D245" s="19"/>
      <c r="E245" s="17"/>
      <c r="F245" s="20">
        <f>IF(OR(C245="",D245=""),"",ROUND(MAX(0,IF(MOD(D245-C245,1)=0,1,MOD(D245-C245,1))*24-N(E245)/60),2))</f>
      </c>
      <c r="G245" s="20">
        <f>IF(F245="","",ROUND(MAX(0,(IF(MOD(D245-C245,1)=0,1,MOD(D245-C245,1))-(MAX(0,MIN((C245+IF(MOD(D245-C245,1)=0,1,MOD(D245-C245,1))),22/24)-MAX(C245,6/24))+MAX(0,MIN((C245+IF(MOD(D245-C245,1)=0,1,MOD(D245-C245,1))),46/24)-MAX(C245,30/24))))*24*F245/(IF(MOD(D245-C245,1)=0,1,MOD(D245-C245,1))*24)),2))</f>
      </c>
      <c r="H245" s="20">
        <f>IF(B245="","",IFERROR(VLOOKUP(B245,'Kalendārs'!$A$2:$F$734,6,FALSE),IF(WEEKDAY(B245,2)&gt;5,0,$H$4)))</f>
      </c>
      <c r="I245" s="21">
        <f>IF(B245="","",IF(IFERROR(VLOOKUP(B245,'Kalendārs'!$A$2:$D$734,4,FALSE),"")="Svētku diena","Jā",""))</f>
      </c>
      <c r="J245" s="20">
        <f>IF(OR(F245="",H245=""),"",IF(I245="Jā",0,MAX(0,F245-H245)))</f>
      </c>
      <c r="K245" s="20">
        <f>IF(F245="","",IF(I245="Jā",F245,0))</f>
      </c>
      <c r="L245" s="17"/>
    </row>
    <row r="246" spans="1:12" x14ac:dyDescent="0.25">
      <c r="A246" s="17"/>
      <c r="B246" s="18"/>
      <c r="C246" s="19"/>
      <c r="D246" s="19"/>
      <c r="E246" s="17"/>
      <c r="F246" s="20">
        <f>IF(OR(C246="",D246=""),"",ROUND(MAX(0,IF(MOD(D246-C246,1)=0,1,MOD(D246-C246,1))*24-N(E246)/60),2))</f>
      </c>
      <c r="G246" s="20">
        <f>IF(F246="","",ROUND(MAX(0,(IF(MOD(D246-C246,1)=0,1,MOD(D246-C246,1))-(MAX(0,MIN((C246+IF(MOD(D246-C246,1)=0,1,MOD(D246-C246,1))),22/24)-MAX(C246,6/24))+MAX(0,MIN((C246+IF(MOD(D246-C246,1)=0,1,MOD(D246-C246,1))),46/24)-MAX(C246,30/24))))*24*F246/(IF(MOD(D246-C246,1)=0,1,MOD(D246-C246,1))*24)),2))</f>
      </c>
      <c r="H246" s="20">
        <f>IF(B246="","",IFERROR(VLOOKUP(B246,'Kalendārs'!$A$2:$F$734,6,FALSE),IF(WEEKDAY(B246,2)&gt;5,0,$H$4)))</f>
      </c>
      <c r="I246" s="21">
        <f>IF(B246="","",IF(IFERROR(VLOOKUP(B246,'Kalendārs'!$A$2:$D$734,4,FALSE),"")="Svētku diena","Jā",""))</f>
      </c>
      <c r="J246" s="20">
        <f>IF(OR(F246="",H246=""),"",IF(I246="Jā",0,MAX(0,F246-H246)))</f>
      </c>
      <c r="K246" s="20">
        <f>IF(F246="","",IF(I246="Jā",F246,0))</f>
      </c>
      <c r="L246" s="17"/>
    </row>
    <row r="247" spans="1:12" x14ac:dyDescent="0.25">
      <c r="A247" s="17"/>
      <c r="B247" s="18"/>
      <c r="C247" s="19"/>
      <c r="D247" s="19"/>
      <c r="E247" s="17"/>
      <c r="F247" s="20">
        <f>IF(OR(C247="",D247=""),"",ROUND(MAX(0,IF(MOD(D247-C247,1)=0,1,MOD(D247-C247,1))*24-N(E247)/60),2))</f>
      </c>
      <c r="G247" s="20">
        <f>IF(F247="","",ROUND(MAX(0,(IF(MOD(D247-C247,1)=0,1,MOD(D247-C247,1))-(MAX(0,MIN((C247+IF(MOD(D247-C247,1)=0,1,MOD(D247-C247,1))),22/24)-MAX(C247,6/24))+MAX(0,MIN((C247+IF(MOD(D247-C247,1)=0,1,MOD(D247-C247,1))),46/24)-MAX(C247,30/24))))*24*F247/(IF(MOD(D247-C247,1)=0,1,MOD(D247-C247,1))*24)),2))</f>
      </c>
      <c r="H247" s="20">
        <f>IF(B247="","",IFERROR(VLOOKUP(B247,'Kalendārs'!$A$2:$F$734,6,FALSE),IF(WEEKDAY(B247,2)&gt;5,0,$H$4)))</f>
      </c>
      <c r="I247" s="21">
        <f>IF(B247="","",IF(IFERROR(VLOOKUP(B247,'Kalendārs'!$A$2:$D$734,4,FALSE),"")="Svētku diena","Jā",""))</f>
      </c>
      <c r="J247" s="20">
        <f>IF(OR(F247="",H247=""),"",IF(I247="Jā",0,MAX(0,F247-H247)))</f>
      </c>
      <c r="K247" s="20">
        <f>IF(F247="","",IF(I247="Jā",F247,0))</f>
      </c>
      <c r="L247" s="17"/>
    </row>
    <row r="248" spans="1:12" x14ac:dyDescent="0.25">
      <c r="A248" s="17"/>
      <c r="B248" s="18"/>
      <c r="C248" s="19"/>
      <c r="D248" s="19"/>
      <c r="E248" s="17"/>
      <c r="F248" s="20">
        <f>IF(OR(C248="",D248=""),"",ROUND(MAX(0,IF(MOD(D248-C248,1)=0,1,MOD(D248-C248,1))*24-N(E248)/60),2))</f>
      </c>
      <c r="G248" s="20">
        <f>IF(F248="","",ROUND(MAX(0,(IF(MOD(D248-C248,1)=0,1,MOD(D248-C248,1))-(MAX(0,MIN((C248+IF(MOD(D248-C248,1)=0,1,MOD(D248-C248,1))),22/24)-MAX(C248,6/24))+MAX(0,MIN((C248+IF(MOD(D248-C248,1)=0,1,MOD(D248-C248,1))),46/24)-MAX(C248,30/24))))*24*F248/(IF(MOD(D248-C248,1)=0,1,MOD(D248-C248,1))*24)),2))</f>
      </c>
      <c r="H248" s="20">
        <f>IF(B248="","",IFERROR(VLOOKUP(B248,'Kalendārs'!$A$2:$F$734,6,FALSE),IF(WEEKDAY(B248,2)&gt;5,0,$H$4)))</f>
      </c>
      <c r="I248" s="21">
        <f>IF(B248="","",IF(IFERROR(VLOOKUP(B248,'Kalendārs'!$A$2:$D$734,4,FALSE),"")="Svētku diena","Jā",""))</f>
      </c>
      <c r="J248" s="20">
        <f>IF(OR(F248="",H248=""),"",IF(I248="Jā",0,MAX(0,F248-H248)))</f>
      </c>
      <c r="K248" s="20">
        <f>IF(F248="","",IF(I248="Jā",F248,0))</f>
      </c>
      <c r="L248" s="17"/>
    </row>
    <row r="249" spans="1:12" x14ac:dyDescent="0.25">
      <c r="A249" s="17"/>
      <c r="B249" s="18"/>
      <c r="C249" s="19"/>
      <c r="D249" s="19"/>
      <c r="E249" s="17"/>
      <c r="F249" s="20">
        <f>IF(OR(C249="",D249=""),"",ROUND(MAX(0,IF(MOD(D249-C249,1)=0,1,MOD(D249-C249,1))*24-N(E249)/60),2))</f>
      </c>
      <c r="G249" s="20">
        <f>IF(F249="","",ROUND(MAX(0,(IF(MOD(D249-C249,1)=0,1,MOD(D249-C249,1))-(MAX(0,MIN((C249+IF(MOD(D249-C249,1)=0,1,MOD(D249-C249,1))),22/24)-MAX(C249,6/24))+MAX(0,MIN((C249+IF(MOD(D249-C249,1)=0,1,MOD(D249-C249,1))),46/24)-MAX(C249,30/24))))*24*F249/(IF(MOD(D249-C249,1)=0,1,MOD(D249-C249,1))*24)),2))</f>
      </c>
      <c r="H249" s="20">
        <f>IF(B249="","",IFERROR(VLOOKUP(B249,'Kalendārs'!$A$2:$F$734,6,FALSE),IF(WEEKDAY(B249,2)&gt;5,0,$H$4)))</f>
      </c>
      <c r="I249" s="21">
        <f>IF(B249="","",IF(IFERROR(VLOOKUP(B249,'Kalendārs'!$A$2:$D$734,4,FALSE),"")="Svētku diena","Jā",""))</f>
      </c>
      <c r="J249" s="20">
        <f>IF(OR(F249="",H249=""),"",IF(I249="Jā",0,MAX(0,F249-H249)))</f>
      </c>
      <c r="K249" s="20">
        <f>IF(F249="","",IF(I249="Jā",F249,0))</f>
      </c>
      <c r="L249" s="17"/>
    </row>
    <row r="250" spans="1:12" x14ac:dyDescent="0.25">
      <c r="A250" s="17"/>
      <c r="B250" s="18"/>
      <c r="C250" s="19"/>
      <c r="D250" s="19"/>
      <c r="E250" s="17"/>
      <c r="F250" s="20">
        <f>IF(OR(C250="",D250=""),"",ROUND(MAX(0,IF(MOD(D250-C250,1)=0,1,MOD(D250-C250,1))*24-N(E250)/60),2))</f>
      </c>
      <c r="G250" s="20">
        <f>IF(F250="","",ROUND(MAX(0,(IF(MOD(D250-C250,1)=0,1,MOD(D250-C250,1))-(MAX(0,MIN((C250+IF(MOD(D250-C250,1)=0,1,MOD(D250-C250,1))),22/24)-MAX(C250,6/24))+MAX(0,MIN((C250+IF(MOD(D250-C250,1)=0,1,MOD(D250-C250,1))),46/24)-MAX(C250,30/24))))*24*F250/(IF(MOD(D250-C250,1)=0,1,MOD(D250-C250,1))*24)),2))</f>
      </c>
      <c r="H250" s="20">
        <f>IF(B250="","",IFERROR(VLOOKUP(B250,'Kalendārs'!$A$2:$F$734,6,FALSE),IF(WEEKDAY(B250,2)&gt;5,0,$H$4)))</f>
      </c>
      <c r="I250" s="21">
        <f>IF(B250="","",IF(IFERROR(VLOOKUP(B250,'Kalendārs'!$A$2:$D$734,4,FALSE),"")="Svētku diena","Jā",""))</f>
      </c>
      <c r="J250" s="20">
        <f>IF(OR(F250="",H250=""),"",IF(I250="Jā",0,MAX(0,F250-H250)))</f>
      </c>
      <c r="K250" s="20">
        <f>IF(F250="","",IF(I250="Jā",F250,0))</f>
      </c>
      <c r="L250" s="17"/>
    </row>
    <row r="251" spans="1:12" x14ac:dyDescent="0.25">
      <c r="A251" s="17"/>
      <c r="B251" s="18"/>
      <c r="C251" s="19"/>
      <c r="D251" s="19"/>
      <c r="E251" s="17"/>
      <c r="F251" s="20">
        <f>IF(OR(C251="",D251=""),"",ROUND(MAX(0,IF(MOD(D251-C251,1)=0,1,MOD(D251-C251,1))*24-N(E251)/60),2))</f>
      </c>
      <c r="G251" s="20">
        <f>IF(F251="","",ROUND(MAX(0,(IF(MOD(D251-C251,1)=0,1,MOD(D251-C251,1))-(MAX(0,MIN((C251+IF(MOD(D251-C251,1)=0,1,MOD(D251-C251,1))),22/24)-MAX(C251,6/24))+MAX(0,MIN((C251+IF(MOD(D251-C251,1)=0,1,MOD(D251-C251,1))),46/24)-MAX(C251,30/24))))*24*F251/(IF(MOD(D251-C251,1)=0,1,MOD(D251-C251,1))*24)),2))</f>
      </c>
      <c r="H251" s="20">
        <f>IF(B251="","",IFERROR(VLOOKUP(B251,'Kalendārs'!$A$2:$F$734,6,FALSE),IF(WEEKDAY(B251,2)&gt;5,0,$H$4)))</f>
      </c>
      <c r="I251" s="21">
        <f>IF(B251="","",IF(IFERROR(VLOOKUP(B251,'Kalendārs'!$A$2:$D$734,4,FALSE),"")="Svētku diena","Jā",""))</f>
      </c>
      <c r="J251" s="20">
        <f>IF(OR(F251="",H251=""),"",IF(I251="Jā",0,MAX(0,F251-H251)))</f>
      </c>
      <c r="K251" s="20">
        <f>IF(F251="","",IF(I251="Jā",F251,0))</f>
      </c>
      <c r="L251" s="17"/>
    </row>
    <row r="252" spans="1:12" x14ac:dyDescent="0.25">
      <c r="A252" s="17"/>
      <c r="B252" s="18"/>
      <c r="C252" s="19"/>
      <c r="D252" s="19"/>
      <c r="E252" s="17"/>
      <c r="F252" s="20">
        <f>IF(OR(C252="",D252=""),"",ROUND(MAX(0,IF(MOD(D252-C252,1)=0,1,MOD(D252-C252,1))*24-N(E252)/60),2))</f>
      </c>
      <c r="G252" s="20">
        <f>IF(F252="","",ROUND(MAX(0,(IF(MOD(D252-C252,1)=0,1,MOD(D252-C252,1))-(MAX(0,MIN((C252+IF(MOD(D252-C252,1)=0,1,MOD(D252-C252,1))),22/24)-MAX(C252,6/24))+MAX(0,MIN((C252+IF(MOD(D252-C252,1)=0,1,MOD(D252-C252,1))),46/24)-MAX(C252,30/24))))*24*F252/(IF(MOD(D252-C252,1)=0,1,MOD(D252-C252,1))*24)),2))</f>
      </c>
      <c r="H252" s="20">
        <f>IF(B252="","",IFERROR(VLOOKUP(B252,'Kalendārs'!$A$2:$F$734,6,FALSE),IF(WEEKDAY(B252,2)&gt;5,0,$H$4)))</f>
      </c>
      <c r="I252" s="21">
        <f>IF(B252="","",IF(IFERROR(VLOOKUP(B252,'Kalendārs'!$A$2:$D$734,4,FALSE),"")="Svētku diena","Jā",""))</f>
      </c>
      <c r="J252" s="20">
        <f>IF(OR(F252="",H252=""),"",IF(I252="Jā",0,MAX(0,F252-H252)))</f>
      </c>
      <c r="K252" s="20">
        <f>IF(F252="","",IF(I252="Jā",F252,0))</f>
      </c>
      <c r="L252" s="17"/>
    </row>
    <row r="253" spans="1:12" x14ac:dyDescent="0.25">
      <c r="A253" s="17"/>
      <c r="B253" s="18"/>
      <c r="C253" s="19"/>
      <c r="D253" s="19"/>
      <c r="E253" s="17"/>
      <c r="F253" s="20">
        <f>IF(OR(C253="",D253=""),"",ROUND(MAX(0,IF(MOD(D253-C253,1)=0,1,MOD(D253-C253,1))*24-N(E253)/60),2))</f>
      </c>
      <c r="G253" s="20">
        <f>IF(F253="","",ROUND(MAX(0,(IF(MOD(D253-C253,1)=0,1,MOD(D253-C253,1))-(MAX(0,MIN((C253+IF(MOD(D253-C253,1)=0,1,MOD(D253-C253,1))),22/24)-MAX(C253,6/24))+MAX(0,MIN((C253+IF(MOD(D253-C253,1)=0,1,MOD(D253-C253,1))),46/24)-MAX(C253,30/24))))*24*F253/(IF(MOD(D253-C253,1)=0,1,MOD(D253-C253,1))*24)),2))</f>
      </c>
      <c r="H253" s="20">
        <f>IF(B253="","",IFERROR(VLOOKUP(B253,'Kalendārs'!$A$2:$F$734,6,FALSE),IF(WEEKDAY(B253,2)&gt;5,0,$H$4)))</f>
      </c>
      <c r="I253" s="21">
        <f>IF(B253="","",IF(IFERROR(VLOOKUP(B253,'Kalendārs'!$A$2:$D$734,4,FALSE),"")="Svētku diena","Jā",""))</f>
      </c>
      <c r="J253" s="20">
        <f>IF(OR(F253="",H253=""),"",IF(I253="Jā",0,MAX(0,F253-H253)))</f>
      </c>
      <c r="K253" s="20">
        <f>IF(F253="","",IF(I253="Jā",F253,0))</f>
      </c>
      <c r="L253" s="17"/>
    </row>
    <row r="254" spans="1:12" x14ac:dyDescent="0.25">
      <c r="A254" s="17"/>
      <c r="B254" s="18"/>
      <c r="C254" s="19"/>
      <c r="D254" s="19"/>
      <c r="E254" s="17"/>
      <c r="F254" s="20">
        <f>IF(OR(C254="",D254=""),"",ROUND(MAX(0,IF(MOD(D254-C254,1)=0,1,MOD(D254-C254,1))*24-N(E254)/60),2))</f>
      </c>
      <c r="G254" s="20">
        <f>IF(F254="","",ROUND(MAX(0,(IF(MOD(D254-C254,1)=0,1,MOD(D254-C254,1))-(MAX(0,MIN((C254+IF(MOD(D254-C254,1)=0,1,MOD(D254-C254,1))),22/24)-MAX(C254,6/24))+MAX(0,MIN((C254+IF(MOD(D254-C254,1)=0,1,MOD(D254-C254,1))),46/24)-MAX(C254,30/24))))*24*F254/(IF(MOD(D254-C254,1)=0,1,MOD(D254-C254,1))*24)),2))</f>
      </c>
      <c r="H254" s="20">
        <f>IF(B254="","",IFERROR(VLOOKUP(B254,'Kalendārs'!$A$2:$F$734,6,FALSE),IF(WEEKDAY(B254,2)&gt;5,0,$H$4)))</f>
      </c>
      <c r="I254" s="21">
        <f>IF(B254="","",IF(IFERROR(VLOOKUP(B254,'Kalendārs'!$A$2:$D$734,4,FALSE),"")="Svētku diena","Jā",""))</f>
      </c>
      <c r="J254" s="20">
        <f>IF(OR(F254="",H254=""),"",IF(I254="Jā",0,MAX(0,F254-H254)))</f>
      </c>
      <c r="K254" s="20">
        <f>IF(F254="","",IF(I254="Jā",F254,0))</f>
      </c>
      <c r="L254" s="17"/>
    </row>
    <row r="255" spans="1:12" x14ac:dyDescent="0.25">
      <c r="A255" s="17"/>
      <c r="B255" s="18"/>
      <c r="C255" s="19"/>
      <c r="D255" s="19"/>
      <c r="E255" s="17"/>
      <c r="F255" s="20">
        <f>IF(OR(C255="",D255=""),"",ROUND(MAX(0,IF(MOD(D255-C255,1)=0,1,MOD(D255-C255,1))*24-N(E255)/60),2))</f>
      </c>
      <c r="G255" s="20">
        <f>IF(F255="","",ROUND(MAX(0,(IF(MOD(D255-C255,1)=0,1,MOD(D255-C255,1))-(MAX(0,MIN((C255+IF(MOD(D255-C255,1)=0,1,MOD(D255-C255,1))),22/24)-MAX(C255,6/24))+MAX(0,MIN((C255+IF(MOD(D255-C255,1)=0,1,MOD(D255-C255,1))),46/24)-MAX(C255,30/24))))*24*F255/(IF(MOD(D255-C255,1)=0,1,MOD(D255-C255,1))*24)),2))</f>
      </c>
      <c r="H255" s="20">
        <f>IF(B255="","",IFERROR(VLOOKUP(B255,'Kalendārs'!$A$2:$F$734,6,FALSE),IF(WEEKDAY(B255,2)&gt;5,0,$H$4)))</f>
      </c>
      <c r="I255" s="21">
        <f>IF(B255="","",IF(IFERROR(VLOOKUP(B255,'Kalendārs'!$A$2:$D$734,4,FALSE),"")="Svētku diena","Jā",""))</f>
      </c>
      <c r="J255" s="20">
        <f>IF(OR(F255="",H255=""),"",IF(I255="Jā",0,MAX(0,F255-H255)))</f>
      </c>
      <c r="K255" s="20">
        <f>IF(F255="","",IF(I255="Jā",F255,0))</f>
      </c>
      <c r="L255" s="17"/>
    </row>
    <row r="256" spans="1:12" x14ac:dyDescent="0.25">
      <c r="A256" s="17"/>
      <c r="B256" s="18"/>
      <c r="C256" s="19"/>
      <c r="D256" s="19"/>
      <c r="E256" s="17"/>
      <c r="F256" s="20">
        <f>IF(OR(C256="",D256=""),"",ROUND(MAX(0,IF(MOD(D256-C256,1)=0,1,MOD(D256-C256,1))*24-N(E256)/60),2))</f>
      </c>
      <c r="G256" s="20">
        <f>IF(F256="","",ROUND(MAX(0,(IF(MOD(D256-C256,1)=0,1,MOD(D256-C256,1))-(MAX(0,MIN((C256+IF(MOD(D256-C256,1)=0,1,MOD(D256-C256,1))),22/24)-MAX(C256,6/24))+MAX(0,MIN((C256+IF(MOD(D256-C256,1)=0,1,MOD(D256-C256,1))),46/24)-MAX(C256,30/24))))*24*F256/(IF(MOD(D256-C256,1)=0,1,MOD(D256-C256,1))*24)),2))</f>
      </c>
      <c r="H256" s="20">
        <f>IF(B256="","",IFERROR(VLOOKUP(B256,'Kalendārs'!$A$2:$F$734,6,FALSE),IF(WEEKDAY(B256,2)&gt;5,0,$H$4)))</f>
      </c>
      <c r="I256" s="21">
        <f>IF(B256="","",IF(IFERROR(VLOOKUP(B256,'Kalendārs'!$A$2:$D$734,4,FALSE),"")="Svētku diena","Jā",""))</f>
      </c>
      <c r="J256" s="20">
        <f>IF(OR(F256="",H256=""),"",IF(I256="Jā",0,MAX(0,F256-H256)))</f>
      </c>
      <c r="K256" s="20">
        <f>IF(F256="","",IF(I256="Jā",F256,0))</f>
      </c>
      <c r="L256" s="17"/>
    </row>
    <row r="257" spans="1:12" x14ac:dyDescent="0.25">
      <c r="A257" s="17"/>
      <c r="B257" s="18"/>
      <c r="C257" s="19"/>
      <c r="D257" s="19"/>
      <c r="E257" s="17"/>
      <c r="F257" s="20">
        <f>IF(OR(C257="",D257=""),"",ROUND(MAX(0,IF(MOD(D257-C257,1)=0,1,MOD(D257-C257,1))*24-N(E257)/60),2))</f>
      </c>
      <c r="G257" s="20">
        <f>IF(F257="","",ROUND(MAX(0,(IF(MOD(D257-C257,1)=0,1,MOD(D257-C257,1))-(MAX(0,MIN((C257+IF(MOD(D257-C257,1)=0,1,MOD(D257-C257,1))),22/24)-MAX(C257,6/24))+MAX(0,MIN((C257+IF(MOD(D257-C257,1)=0,1,MOD(D257-C257,1))),46/24)-MAX(C257,30/24))))*24*F257/(IF(MOD(D257-C257,1)=0,1,MOD(D257-C257,1))*24)),2))</f>
      </c>
      <c r="H257" s="20">
        <f>IF(B257="","",IFERROR(VLOOKUP(B257,'Kalendārs'!$A$2:$F$734,6,FALSE),IF(WEEKDAY(B257,2)&gt;5,0,$H$4)))</f>
      </c>
      <c r="I257" s="21">
        <f>IF(B257="","",IF(IFERROR(VLOOKUP(B257,'Kalendārs'!$A$2:$D$734,4,FALSE),"")="Svētku diena","Jā",""))</f>
      </c>
      <c r="J257" s="20">
        <f>IF(OR(F257="",H257=""),"",IF(I257="Jā",0,MAX(0,F257-H257)))</f>
      </c>
      <c r="K257" s="20">
        <f>IF(F257="","",IF(I257="Jā",F257,0))</f>
      </c>
      <c r="L257" s="17"/>
    </row>
    <row r="258" spans="1:12" x14ac:dyDescent="0.25">
      <c r="A258" s="17"/>
      <c r="B258" s="18"/>
      <c r="C258" s="19"/>
      <c r="D258" s="19"/>
      <c r="E258" s="17"/>
      <c r="F258" s="20">
        <f>IF(OR(C258="",D258=""),"",ROUND(MAX(0,IF(MOD(D258-C258,1)=0,1,MOD(D258-C258,1))*24-N(E258)/60),2))</f>
      </c>
      <c r="G258" s="20">
        <f>IF(F258="","",ROUND(MAX(0,(IF(MOD(D258-C258,1)=0,1,MOD(D258-C258,1))-(MAX(0,MIN((C258+IF(MOD(D258-C258,1)=0,1,MOD(D258-C258,1))),22/24)-MAX(C258,6/24))+MAX(0,MIN((C258+IF(MOD(D258-C258,1)=0,1,MOD(D258-C258,1))),46/24)-MAX(C258,30/24))))*24*F258/(IF(MOD(D258-C258,1)=0,1,MOD(D258-C258,1))*24)),2))</f>
      </c>
      <c r="H258" s="20">
        <f>IF(B258="","",IFERROR(VLOOKUP(B258,'Kalendārs'!$A$2:$F$734,6,FALSE),IF(WEEKDAY(B258,2)&gt;5,0,$H$4)))</f>
      </c>
      <c r="I258" s="21">
        <f>IF(B258="","",IF(IFERROR(VLOOKUP(B258,'Kalendārs'!$A$2:$D$734,4,FALSE),"")="Svētku diena","Jā",""))</f>
      </c>
      <c r="J258" s="20">
        <f>IF(OR(F258="",H258=""),"",IF(I258="Jā",0,MAX(0,F258-H258)))</f>
      </c>
      <c r="K258" s="20">
        <f>IF(F258="","",IF(I258="Jā",F258,0))</f>
      </c>
      <c r="L258" s="17"/>
    </row>
    <row r="259" spans="1:12" x14ac:dyDescent="0.25">
      <c r="A259" s="17"/>
      <c r="B259" s="18"/>
      <c r="C259" s="19"/>
      <c r="D259" s="19"/>
      <c r="E259" s="17"/>
      <c r="F259" s="20">
        <f>IF(OR(C259="",D259=""),"",ROUND(MAX(0,IF(MOD(D259-C259,1)=0,1,MOD(D259-C259,1))*24-N(E259)/60),2))</f>
      </c>
      <c r="G259" s="20">
        <f>IF(F259="","",ROUND(MAX(0,(IF(MOD(D259-C259,1)=0,1,MOD(D259-C259,1))-(MAX(0,MIN((C259+IF(MOD(D259-C259,1)=0,1,MOD(D259-C259,1))),22/24)-MAX(C259,6/24))+MAX(0,MIN((C259+IF(MOD(D259-C259,1)=0,1,MOD(D259-C259,1))),46/24)-MAX(C259,30/24))))*24*F259/(IF(MOD(D259-C259,1)=0,1,MOD(D259-C259,1))*24)),2))</f>
      </c>
      <c r="H259" s="20">
        <f>IF(B259="","",IFERROR(VLOOKUP(B259,'Kalendārs'!$A$2:$F$734,6,FALSE),IF(WEEKDAY(B259,2)&gt;5,0,$H$4)))</f>
      </c>
      <c r="I259" s="21">
        <f>IF(B259="","",IF(IFERROR(VLOOKUP(B259,'Kalendārs'!$A$2:$D$734,4,FALSE),"")="Svētku diena","Jā",""))</f>
      </c>
      <c r="J259" s="20">
        <f>IF(OR(F259="",H259=""),"",IF(I259="Jā",0,MAX(0,F259-H259)))</f>
      </c>
      <c r="K259" s="20">
        <f>IF(F259="","",IF(I259="Jā",F259,0))</f>
      </c>
      <c r="L259" s="17"/>
    </row>
    <row r="260" spans="1:12" x14ac:dyDescent="0.25">
      <c r="A260" s="17"/>
      <c r="B260" s="18"/>
      <c r="C260" s="19"/>
      <c r="D260" s="19"/>
      <c r="E260" s="17"/>
      <c r="F260" s="20">
        <f>IF(OR(C260="",D260=""),"",ROUND(MAX(0,IF(MOD(D260-C260,1)=0,1,MOD(D260-C260,1))*24-N(E260)/60),2))</f>
      </c>
      <c r="G260" s="20">
        <f>IF(F260="","",ROUND(MAX(0,(IF(MOD(D260-C260,1)=0,1,MOD(D260-C260,1))-(MAX(0,MIN((C260+IF(MOD(D260-C260,1)=0,1,MOD(D260-C260,1))),22/24)-MAX(C260,6/24))+MAX(0,MIN((C260+IF(MOD(D260-C260,1)=0,1,MOD(D260-C260,1))),46/24)-MAX(C260,30/24))))*24*F260/(IF(MOD(D260-C260,1)=0,1,MOD(D260-C260,1))*24)),2))</f>
      </c>
      <c r="H260" s="20">
        <f>IF(B260="","",IFERROR(VLOOKUP(B260,'Kalendārs'!$A$2:$F$734,6,FALSE),IF(WEEKDAY(B260,2)&gt;5,0,$H$4)))</f>
      </c>
      <c r="I260" s="21">
        <f>IF(B260="","",IF(IFERROR(VLOOKUP(B260,'Kalendārs'!$A$2:$D$734,4,FALSE),"")="Svētku diena","Jā",""))</f>
      </c>
      <c r="J260" s="20">
        <f>IF(OR(F260="",H260=""),"",IF(I260="Jā",0,MAX(0,F260-H260)))</f>
      </c>
      <c r="K260" s="20">
        <f>IF(F260="","",IF(I260="Jā",F260,0))</f>
      </c>
      <c r="L260" s="17"/>
    </row>
    <row r="261" spans="1:12" x14ac:dyDescent="0.25">
      <c r="A261" s="17"/>
      <c r="B261" s="18"/>
      <c r="C261" s="19"/>
      <c r="D261" s="19"/>
      <c r="E261" s="17"/>
      <c r="F261" s="20">
        <f>IF(OR(C261="",D261=""),"",ROUND(MAX(0,IF(MOD(D261-C261,1)=0,1,MOD(D261-C261,1))*24-N(E261)/60),2))</f>
      </c>
      <c r="G261" s="20">
        <f>IF(F261="","",ROUND(MAX(0,(IF(MOD(D261-C261,1)=0,1,MOD(D261-C261,1))-(MAX(0,MIN((C261+IF(MOD(D261-C261,1)=0,1,MOD(D261-C261,1))),22/24)-MAX(C261,6/24))+MAX(0,MIN((C261+IF(MOD(D261-C261,1)=0,1,MOD(D261-C261,1))),46/24)-MAX(C261,30/24))))*24*F261/(IF(MOD(D261-C261,1)=0,1,MOD(D261-C261,1))*24)),2))</f>
      </c>
      <c r="H261" s="20">
        <f>IF(B261="","",IFERROR(VLOOKUP(B261,'Kalendārs'!$A$2:$F$734,6,FALSE),IF(WEEKDAY(B261,2)&gt;5,0,$H$4)))</f>
      </c>
      <c r="I261" s="21">
        <f>IF(B261="","",IF(IFERROR(VLOOKUP(B261,'Kalendārs'!$A$2:$D$734,4,FALSE),"")="Svētku diena","Jā",""))</f>
      </c>
      <c r="J261" s="20">
        <f>IF(OR(F261="",H261=""),"",IF(I261="Jā",0,MAX(0,F261-H261)))</f>
      </c>
      <c r="K261" s="20">
        <f>IF(F261="","",IF(I261="Jā",F261,0))</f>
      </c>
      <c r="L261" s="17"/>
    </row>
    <row r="262" spans="1:12" x14ac:dyDescent="0.25">
      <c r="A262" s="17"/>
      <c r="B262" s="18"/>
      <c r="C262" s="19"/>
      <c r="D262" s="19"/>
      <c r="E262" s="17"/>
      <c r="F262" s="20">
        <f>IF(OR(C262="",D262=""),"",ROUND(MAX(0,IF(MOD(D262-C262,1)=0,1,MOD(D262-C262,1))*24-N(E262)/60),2))</f>
      </c>
      <c r="G262" s="20">
        <f>IF(F262="","",ROUND(MAX(0,(IF(MOD(D262-C262,1)=0,1,MOD(D262-C262,1))-(MAX(0,MIN((C262+IF(MOD(D262-C262,1)=0,1,MOD(D262-C262,1))),22/24)-MAX(C262,6/24))+MAX(0,MIN((C262+IF(MOD(D262-C262,1)=0,1,MOD(D262-C262,1))),46/24)-MAX(C262,30/24))))*24*F262/(IF(MOD(D262-C262,1)=0,1,MOD(D262-C262,1))*24)),2))</f>
      </c>
      <c r="H262" s="20">
        <f>IF(B262="","",IFERROR(VLOOKUP(B262,'Kalendārs'!$A$2:$F$734,6,FALSE),IF(WEEKDAY(B262,2)&gt;5,0,$H$4)))</f>
      </c>
      <c r="I262" s="21">
        <f>IF(B262="","",IF(IFERROR(VLOOKUP(B262,'Kalendārs'!$A$2:$D$734,4,FALSE),"")="Svētku diena","Jā",""))</f>
      </c>
      <c r="J262" s="20">
        <f>IF(OR(F262="",H262=""),"",IF(I262="Jā",0,MAX(0,F262-H262)))</f>
      </c>
      <c r="K262" s="20">
        <f>IF(F262="","",IF(I262="Jā",F262,0))</f>
      </c>
      <c r="L262" s="17"/>
    </row>
    <row r="263" spans="1:12" x14ac:dyDescent="0.25">
      <c r="A263" s="17"/>
      <c r="B263" s="18"/>
      <c r="C263" s="19"/>
      <c r="D263" s="19"/>
      <c r="E263" s="17"/>
      <c r="F263" s="20">
        <f>IF(OR(C263="",D263=""),"",ROUND(MAX(0,IF(MOD(D263-C263,1)=0,1,MOD(D263-C263,1))*24-N(E263)/60),2))</f>
      </c>
      <c r="G263" s="20">
        <f>IF(F263="","",ROUND(MAX(0,(IF(MOD(D263-C263,1)=0,1,MOD(D263-C263,1))-(MAX(0,MIN((C263+IF(MOD(D263-C263,1)=0,1,MOD(D263-C263,1))),22/24)-MAX(C263,6/24))+MAX(0,MIN((C263+IF(MOD(D263-C263,1)=0,1,MOD(D263-C263,1))),46/24)-MAX(C263,30/24))))*24*F263/(IF(MOD(D263-C263,1)=0,1,MOD(D263-C263,1))*24)),2))</f>
      </c>
      <c r="H263" s="20">
        <f>IF(B263="","",IFERROR(VLOOKUP(B263,'Kalendārs'!$A$2:$F$734,6,FALSE),IF(WEEKDAY(B263,2)&gt;5,0,$H$4)))</f>
      </c>
      <c r="I263" s="21">
        <f>IF(B263="","",IF(IFERROR(VLOOKUP(B263,'Kalendārs'!$A$2:$D$734,4,FALSE),"")="Svētku diena","Jā",""))</f>
      </c>
      <c r="J263" s="20">
        <f>IF(OR(F263="",H263=""),"",IF(I263="Jā",0,MAX(0,F263-H263)))</f>
      </c>
      <c r="K263" s="20">
        <f>IF(F263="","",IF(I263="Jā",F263,0))</f>
      </c>
      <c r="L263" s="17"/>
    </row>
    <row r="264" spans="1:12" x14ac:dyDescent="0.25">
      <c r="A264" s="17"/>
      <c r="B264" s="18"/>
      <c r="C264" s="19"/>
      <c r="D264" s="19"/>
      <c r="E264" s="17"/>
      <c r="F264" s="20">
        <f>IF(OR(C264="",D264=""),"",ROUND(MAX(0,IF(MOD(D264-C264,1)=0,1,MOD(D264-C264,1))*24-N(E264)/60),2))</f>
      </c>
      <c r="G264" s="20">
        <f>IF(F264="","",ROUND(MAX(0,(IF(MOD(D264-C264,1)=0,1,MOD(D264-C264,1))-(MAX(0,MIN((C264+IF(MOD(D264-C264,1)=0,1,MOD(D264-C264,1))),22/24)-MAX(C264,6/24))+MAX(0,MIN((C264+IF(MOD(D264-C264,1)=0,1,MOD(D264-C264,1))),46/24)-MAX(C264,30/24))))*24*F264/(IF(MOD(D264-C264,1)=0,1,MOD(D264-C264,1))*24)),2))</f>
      </c>
      <c r="H264" s="20">
        <f>IF(B264="","",IFERROR(VLOOKUP(B264,'Kalendārs'!$A$2:$F$734,6,FALSE),IF(WEEKDAY(B264,2)&gt;5,0,$H$4)))</f>
      </c>
      <c r="I264" s="21">
        <f>IF(B264="","",IF(IFERROR(VLOOKUP(B264,'Kalendārs'!$A$2:$D$734,4,FALSE),"")="Svētku diena","Jā",""))</f>
      </c>
      <c r="J264" s="20">
        <f>IF(OR(F264="",H264=""),"",IF(I264="Jā",0,MAX(0,F264-H264)))</f>
      </c>
      <c r="K264" s="20">
        <f>IF(F264="","",IF(I264="Jā",F264,0))</f>
      </c>
      <c r="L264" s="17"/>
    </row>
    <row r="265" spans="1:12" x14ac:dyDescent="0.25">
      <c r="A265" s="17"/>
      <c r="B265" s="18"/>
      <c r="C265" s="19"/>
      <c r="D265" s="19"/>
      <c r="E265" s="17"/>
      <c r="F265" s="20">
        <f>IF(OR(C265="",D265=""),"",ROUND(MAX(0,IF(MOD(D265-C265,1)=0,1,MOD(D265-C265,1))*24-N(E265)/60),2))</f>
      </c>
      <c r="G265" s="20">
        <f>IF(F265="","",ROUND(MAX(0,(IF(MOD(D265-C265,1)=0,1,MOD(D265-C265,1))-(MAX(0,MIN((C265+IF(MOD(D265-C265,1)=0,1,MOD(D265-C265,1))),22/24)-MAX(C265,6/24))+MAX(0,MIN((C265+IF(MOD(D265-C265,1)=0,1,MOD(D265-C265,1))),46/24)-MAX(C265,30/24))))*24*F265/(IF(MOD(D265-C265,1)=0,1,MOD(D265-C265,1))*24)),2))</f>
      </c>
      <c r="H265" s="20">
        <f>IF(B265="","",IFERROR(VLOOKUP(B265,'Kalendārs'!$A$2:$F$734,6,FALSE),IF(WEEKDAY(B265,2)&gt;5,0,$H$4)))</f>
      </c>
      <c r="I265" s="21">
        <f>IF(B265="","",IF(IFERROR(VLOOKUP(B265,'Kalendārs'!$A$2:$D$734,4,FALSE),"")="Svētku diena","Jā",""))</f>
      </c>
      <c r="J265" s="20">
        <f>IF(OR(F265="",H265=""),"",IF(I265="Jā",0,MAX(0,F265-H265)))</f>
      </c>
      <c r="K265" s="20">
        <f>IF(F265="","",IF(I265="Jā",F265,0))</f>
      </c>
      <c r="L265" s="17"/>
    </row>
    <row r="266" spans="1:12" x14ac:dyDescent="0.25">
      <c r="A266" s="17"/>
      <c r="B266" s="18"/>
      <c r="C266" s="19"/>
      <c r="D266" s="19"/>
      <c r="E266" s="17"/>
      <c r="F266" s="20">
        <f>IF(OR(C266="",D266=""),"",ROUND(MAX(0,IF(MOD(D266-C266,1)=0,1,MOD(D266-C266,1))*24-N(E266)/60),2))</f>
      </c>
      <c r="G266" s="20">
        <f>IF(F266="","",ROUND(MAX(0,(IF(MOD(D266-C266,1)=0,1,MOD(D266-C266,1))-(MAX(0,MIN((C266+IF(MOD(D266-C266,1)=0,1,MOD(D266-C266,1))),22/24)-MAX(C266,6/24))+MAX(0,MIN((C266+IF(MOD(D266-C266,1)=0,1,MOD(D266-C266,1))),46/24)-MAX(C266,30/24))))*24*F266/(IF(MOD(D266-C266,1)=0,1,MOD(D266-C266,1))*24)),2))</f>
      </c>
      <c r="H266" s="20">
        <f>IF(B266="","",IFERROR(VLOOKUP(B266,'Kalendārs'!$A$2:$F$734,6,FALSE),IF(WEEKDAY(B266,2)&gt;5,0,$H$4)))</f>
      </c>
      <c r="I266" s="21">
        <f>IF(B266="","",IF(IFERROR(VLOOKUP(B266,'Kalendārs'!$A$2:$D$734,4,FALSE),"")="Svētku diena","Jā",""))</f>
      </c>
      <c r="J266" s="20">
        <f>IF(OR(F266="",H266=""),"",IF(I266="Jā",0,MAX(0,F266-H266)))</f>
      </c>
      <c r="K266" s="20">
        <f>IF(F266="","",IF(I266="Jā",F266,0))</f>
      </c>
      <c r="L266" s="17"/>
    </row>
    <row r="267" spans="1:12" x14ac:dyDescent="0.25">
      <c r="A267" s="17"/>
      <c r="B267" s="18"/>
      <c r="C267" s="19"/>
      <c r="D267" s="19"/>
      <c r="E267" s="17"/>
      <c r="F267" s="20">
        <f>IF(OR(C267="",D267=""),"",ROUND(MAX(0,IF(MOD(D267-C267,1)=0,1,MOD(D267-C267,1))*24-N(E267)/60),2))</f>
      </c>
      <c r="G267" s="20">
        <f>IF(F267="","",ROUND(MAX(0,(IF(MOD(D267-C267,1)=0,1,MOD(D267-C267,1))-(MAX(0,MIN((C267+IF(MOD(D267-C267,1)=0,1,MOD(D267-C267,1))),22/24)-MAX(C267,6/24))+MAX(0,MIN((C267+IF(MOD(D267-C267,1)=0,1,MOD(D267-C267,1))),46/24)-MAX(C267,30/24))))*24*F267/(IF(MOD(D267-C267,1)=0,1,MOD(D267-C267,1))*24)),2))</f>
      </c>
      <c r="H267" s="20">
        <f>IF(B267="","",IFERROR(VLOOKUP(B267,'Kalendārs'!$A$2:$F$734,6,FALSE),IF(WEEKDAY(B267,2)&gt;5,0,$H$4)))</f>
      </c>
      <c r="I267" s="21">
        <f>IF(B267="","",IF(IFERROR(VLOOKUP(B267,'Kalendārs'!$A$2:$D$734,4,FALSE),"")="Svētku diena","Jā",""))</f>
      </c>
      <c r="J267" s="20">
        <f>IF(OR(F267="",H267=""),"",IF(I267="Jā",0,MAX(0,F267-H267)))</f>
      </c>
      <c r="K267" s="20">
        <f>IF(F267="","",IF(I267="Jā",F267,0))</f>
      </c>
      <c r="L267" s="17"/>
    </row>
    <row r="268" spans="1:12" x14ac:dyDescent="0.25">
      <c r="A268" s="17"/>
      <c r="B268" s="18"/>
      <c r="C268" s="19"/>
      <c r="D268" s="19"/>
      <c r="E268" s="17"/>
      <c r="F268" s="20">
        <f>IF(OR(C268="",D268=""),"",ROUND(MAX(0,IF(MOD(D268-C268,1)=0,1,MOD(D268-C268,1))*24-N(E268)/60),2))</f>
      </c>
      <c r="G268" s="20">
        <f>IF(F268="","",ROUND(MAX(0,(IF(MOD(D268-C268,1)=0,1,MOD(D268-C268,1))-(MAX(0,MIN((C268+IF(MOD(D268-C268,1)=0,1,MOD(D268-C268,1))),22/24)-MAX(C268,6/24))+MAX(0,MIN((C268+IF(MOD(D268-C268,1)=0,1,MOD(D268-C268,1))),46/24)-MAX(C268,30/24))))*24*F268/(IF(MOD(D268-C268,1)=0,1,MOD(D268-C268,1))*24)),2))</f>
      </c>
      <c r="H268" s="20">
        <f>IF(B268="","",IFERROR(VLOOKUP(B268,'Kalendārs'!$A$2:$F$734,6,FALSE),IF(WEEKDAY(B268,2)&gt;5,0,$H$4)))</f>
      </c>
      <c r="I268" s="21">
        <f>IF(B268="","",IF(IFERROR(VLOOKUP(B268,'Kalendārs'!$A$2:$D$734,4,FALSE),"")="Svētku diena","Jā",""))</f>
      </c>
      <c r="J268" s="20">
        <f>IF(OR(F268="",H268=""),"",IF(I268="Jā",0,MAX(0,F268-H268)))</f>
      </c>
      <c r="K268" s="20">
        <f>IF(F268="","",IF(I268="Jā",F268,0))</f>
      </c>
      <c r="L268" s="17"/>
    </row>
    <row r="269" spans="1:12" x14ac:dyDescent="0.25">
      <c r="A269" s="17"/>
      <c r="B269" s="18"/>
      <c r="C269" s="19"/>
      <c r="D269" s="19"/>
      <c r="E269" s="17"/>
      <c r="F269" s="20">
        <f>IF(OR(C269="",D269=""),"",ROUND(MAX(0,IF(MOD(D269-C269,1)=0,1,MOD(D269-C269,1))*24-N(E269)/60),2))</f>
      </c>
      <c r="G269" s="20">
        <f>IF(F269="","",ROUND(MAX(0,(IF(MOD(D269-C269,1)=0,1,MOD(D269-C269,1))-(MAX(0,MIN((C269+IF(MOD(D269-C269,1)=0,1,MOD(D269-C269,1))),22/24)-MAX(C269,6/24))+MAX(0,MIN((C269+IF(MOD(D269-C269,1)=0,1,MOD(D269-C269,1))),46/24)-MAX(C269,30/24))))*24*F269/(IF(MOD(D269-C269,1)=0,1,MOD(D269-C269,1))*24)),2))</f>
      </c>
      <c r="H269" s="20">
        <f>IF(B269="","",IFERROR(VLOOKUP(B269,'Kalendārs'!$A$2:$F$734,6,FALSE),IF(WEEKDAY(B269,2)&gt;5,0,$H$4)))</f>
      </c>
      <c r="I269" s="21">
        <f>IF(B269="","",IF(IFERROR(VLOOKUP(B269,'Kalendārs'!$A$2:$D$734,4,FALSE),"")="Svētku diena","Jā",""))</f>
      </c>
      <c r="J269" s="20">
        <f>IF(OR(F269="",H269=""),"",IF(I269="Jā",0,MAX(0,F269-H269)))</f>
      </c>
      <c r="K269" s="20">
        <f>IF(F269="","",IF(I269="Jā",F269,0))</f>
      </c>
      <c r="L269" s="17"/>
    </row>
    <row r="270" spans="1:12" x14ac:dyDescent="0.25">
      <c r="A270" s="17"/>
      <c r="B270" s="18"/>
      <c r="C270" s="19"/>
      <c r="D270" s="19"/>
      <c r="E270" s="17"/>
      <c r="F270" s="20">
        <f>IF(OR(C270="",D270=""),"",ROUND(MAX(0,IF(MOD(D270-C270,1)=0,1,MOD(D270-C270,1))*24-N(E270)/60),2))</f>
      </c>
      <c r="G270" s="20">
        <f>IF(F270="","",ROUND(MAX(0,(IF(MOD(D270-C270,1)=0,1,MOD(D270-C270,1))-(MAX(0,MIN((C270+IF(MOD(D270-C270,1)=0,1,MOD(D270-C270,1))),22/24)-MAX(C270,6/24))+MAX(0,MIN((C270+IF(MOD(D270-C270,1)=0,1,MOD(D270-C270,1))),46/24)-MAX(C270,30/24))))*24*F270/(IF(MOD(D270-C270,1)=0,1,MOD(D270-C270,1))*24)),2))</f>
      </c>
      <c r="H270" s="20">
        <f>IF(B270="","",IFERROR(VLOOKUP(B270,'Kalendārs'!$A$2:$F$734,6,FALSE),IF(WEEKDAY(B270,2)&gt;5,0,$H$4)))</f>
      </c>
      <c r="I270" s="21">
        <f>IF(B270="","",IF(IFERROR(VLOOKUP(B270,'Kalendārs'!$A$2:$D$734,4,FALSE),"")="Svētku diena","Jā",""))</f>
      </c>
      <c r="J270" s="20">
        <f>IF(OR(F270="",H270=""),"",IF(I270="Jā",0,MAX(0,F270-H270)))</f>
      </c>
      <c r="K270" s="20">
        <f>IF(F270="","",IF(I270="Jā",F270,0))</f>
      </c>
      <c r="L270" s="17"/>
    </row>
    <row r="271" spans="1:12" x14ac:dyDescent="0.25">
      <c r="A271" s="17"/>
      <c r="B271" s="18"/>
      <c r="C271" s="19"/>
      <c r="D271" s="19"/>
      <c r="E271" s="17"/>
      <c r="F271" s="20">
        <f>IF(OR(C271="",D271=""),"",ROUND(MAX(0,IF(MOD(D271-C271,1)=0,1,MOD(D271-C271,1))*24-N(E271)/60),2))</f>
      </c>
      <c r="G271" s="20">
        <f>IF(F271="","",ROUND(MAX(0,(IF(MOD(D271-C271,1)=0,1,MOD(D271-C271,1))-(MAX(0,MIN((C271+IF(MOD(D271-C271,1)=0,1,MOD(D271-C271,1))),22/24)-MAX(C271,6/24))+MAX(0,MIN((C271+IF(MOD(D271-C271,1)=0,1,MOD(D271-C271,1))),46/24)-MAX(C271,30/24))))*24*F271/(IF(MOD(D271-C271,1)=0,1,MOD(D271-C271,1))*24)),2))</f>
      </c>
      <c r="H271" s="20">
        <f>IF(B271="","",IFERROR(VLOOKUP(B271,'Kalendārs'!$A$2:$F$734,6,FALSE),IF(WEEKDAY(B271,2)&gt;5,0,$H$4)))</f>
      </c>
      <c r="I271" s="21">
        <f>IF(B271="","",IF(IFERROR(VLOOKUP(B271,'Kalendārs'!$A$2:$D$734,4,FALSE),"")="Svētku diena","Jā",""))</f>
      </c>
      <c r="J271" s="20">
        <f>IF(OR(F271="",H271=""),"",IF(I271="Jā",0,MAX(0,F271-H271)))</f>
      </c>
      <c r="K271" s="20">
        <f>IF(F271="","",IF(I271="Jā",F271,0))</f>
      </c>
      <c r="L271" s="17"/>
    </row>
    <row r="272" spans="1:12" x14ac:dyDescent="0.25">
      <c r="A272" s="17"/>
      <c r="B272" s="18"/>
      <c r="C272" s="19"/>
      <c r="D272" s="19"/>
      <c r="E272" s="17"/>
      <c r="F272" s="20">
        <f>IF(OR(C272="",D272=""),"",ROUND(MAX(0,IF(MOD(D272-C272,1)=0,1,MOD(D272-C272,1))*24-N(E272)/60),2))</f>
      </c>
      <c r="G272" s="20">
        <f>IF(F272="","",ROUND(MAX(0,(IF(MOD(D272-C272,1)=0,1,MOD(D272-C272,1))-(MAX(0,MIN((C272+IF(MOD(D272-C272,1)=0,1,MOD(D272-C272,1))),22/24)-MAX(C272,6/24))+MAX(0,MIN((C272+IF(MOD(D272-C272,1)=0,1,MOD(D272-C272,1))),46/24)-MAX(C272,30/24))))*24*F272/(IF(MOD(D272-C272,1)=0,1,MOD(D272-C272,1))*24)),2))</f>
      </c>
      <c r="H272" s="20">
        <f>IF(B272="","",IFERROR(VLOOKUP(B272,'Kalendārs'!$A$2:$F$734,6,FALSE),IF(WEEKDAY(B272,2)&gt;5,0,$H$4)))</f>
      </c>
      <c r="I272" s="21">
        <f>IF(B272="","",IF(IFERROR(VLOOKUP(B272,'Kalendārs'!$A$2:$D$734,4,FALSE),"")="Svētku diena","Jā",""))</f>
      </c>
      <c r="J272" s="20">
        <f>IF(OR(F272="",H272=""),"",IF(I272="Jā",0,MAX(0,F272-H272)))</f>
      </c>
      <c r="K272" s="20">
        <f>IF(F272="","",IF(I272="Jā",F272,0))</f>
      </c>
      <c r="L272" s="17"/>
    </row>
    <row r="273" spans="1:12" x14ac:dyDescent="0.25">
      <c r="A273" s="17"/>
      <c r="B273" s="18"/>
      <c r="C273" s="19"/>
      <c r="D273" s="19"/>
      <c r="E273" s="17"/>
      <c r="F273" s="20">
        <f>IF(OR(C273="",D273=""),"",ROUND(MAX(0,IF(MOD(D273-C273,1)=0,1,MOD(D273-C273,1))*24-N(E273)/60),2))</f>
      </c>
      <c r="G273" s="20">
        <f>IF(F273="","",ROUND(MAX(0,(IF(MOD(D273-C273,1)=0,1,MOD(D273-C273,1))-(MAX(0,MIN((C273+IF(MOD(D273-C273,1)=0,1,MOD(D273-C273,1))),22/24)-MAX(C273,6/24))+MAX(0,MIN((C273+IF(MOD(D273-C273,1)=0,1,MOD(D273-C273,1))),46/24)-MAX(C273,30/24))))*24*F273/(IF(MOD(D273-C273,1)=0,1,MOD(D273-C273,1))*24)),2))</f>
      </c>
      <c r="H273" s="20">
        <f>IF(B273="","",IFERROR(VLOOKUP(B273,'Kalendārs'!$A$2:$F$734,6,FALSE),IF(WEEKDAY(B273,2)&gt;5,0,$H$4)))</f>
      </c>
      <c r="I273" s="21">
        <f>IF(B273="","",IF(IFERROR(VLOOKUP(B273,'Kalendārs'!$A$2:$D$734,4,FALSE),"")="Svētku diena","Jā",""))</f>
      </c>
      <c r="J273" s="20">
        <f>IF(OR(F273="",H273=""),"",IF(I273="Jā",0,MAX(0,F273-H273)))</f>
      </c>
      <c r="K273" s="20">
        <f>IF(F273="","",IF(I273="Jā",F273,0))</f>
      </c>
      <c r="L273" s="17"/>
    </row>
    <row r="274" spans="1:12" x14ac:dyDescent="0.25">
      <c r="A274" s="17"/>
      <c r="B274" s="18"/>
      <c r="C274" s="19"/>
      <c r="D274" s="19"/>
      <c r="E274" s="17"/>
      <c r="F274" s="20">
        <f>IF(OR(C274="",D274=""),"",ROUND(MAX(0,IF(MOD(D274-C274,1)=0,1,MOD(D274-C274,1))*24-N(E274)/60),2))</f>
      </c>
      <c r="G274" s="20">
        <f>IF(F274="","",ROUND(MAX(0,(IF(MOD(D274-C274,1)=0,1,MOD(D274-C274,1))-(MAX(0,MIN((C274+IF(MOD(D274-C274,1)=0,1,MOD(D274-C274,1))),22/24)-MAX(C274,6/24))+MAX(0,MIN((C274+IF(MOD(D274-C274,1)=0,1,MOD(D274-C274,1))),46/24)-MAX(C274,30/24))))*24*F274/(IF(MOD(D274-C274,1)=0,1,MOD(D274-C274,1))*24)),2))</f>
      </c>
      <c r="H274" s="20">
        <f>IF(B274="","",IFERROR(VLOOKUP(B274,'Kalendārs'!$A$2:$F$734,6,FALSE),IF(WEEKDAY(B274,2)&gt;5,0,$H$4)))</f>
      </c>
      <c r="I274" s="21">
        <f>IF(B274="","",IF(IFERROR(VLOOKUP(B274,'Kalendārs'!$A$2:$D$734,4,FALSE),"")="Svētku diena","Jā",""))</f>
      </c>
      <c r="J274" s="20">
        <f>IF(OR(F274="",H274=""),"",IF(I274="Jā",0,MAX(0,F274-H274)))</f>
      </c>
      <c r="K274" s="20">
        <f>IF(F274="","",IF(I274="Jā",F274,0))</f>
      </c>
      <c r="L274" s="17"/>
    </row>
    <row r="275" spans="1:12" x14ac:dyDescent="0.25">
      <c r="A275" s="17"/>
      <c r="B275" s="18"/>
      <c r="C275" s="19"/>
      <c r="D275" s="19"/>
      <c r="E275" s="17"/>
      <c r="F275" s="20">
        <f>IF(OR(C275="",D275=""),"",ROUND(MAX(0,IF(MOD(D275-C275,1)=0,1,MOD(D275-C275,1))*24-N(E275)/60),2))</f>
      </c>
      <c r="G275" s="20">
        <f>IF(F275="","",ROUND(MAX(0,(IF(MOD(D275-C275,1)=0,1,MOD(D275-C275,1))-(MAX(0,MIN((C275+IF(MOD(D275-C275,1)=0,1,MOD(D275-C275,1))),22/24)-MAX(C275,6/24))+MAX(0,MIN((C275+IF(MOD(D275-C275,1)=0,1,MOD(D275-C275,1))),46/24)-MAX(C275,30/24))))*24*F275/(IF(MOD(D275-C275,1)=0,1,MOD(D275-C275,1))*24)),2))</f>
      </c>
      <c r="H275" s="20">
        <f>IF(B275="","",IFERROR(VLOOKUP(B275,'Kalendārs'!$A$2:$F$734,6,FALSE),IF(WEEKDAY(B275,2)&gt;5,0,$H$4)))</f>
      </c>
      <c r="I275" s="21">
        <f>IF(B275="","",IF(IFERROR(VLOOKUP(B275,'Kalendārs'!$A$2:$D$734,4,FALSE),"")="Svētku diena","Jā",""))</f>
      </c>
      <c r="J275" s="20">
        <f>IF(OR(F275="",H275=""),"",IF(I275="Jā",0,MAX(0,F275-H275)))</f>
      </c>
      <c r="K275" s="20">
        <f>IF(F275="","",IF(I275="Jā",F275,0))</f>
      </c>
      <c r="L275" s="17"/>
    </row>
    <row r="276" spans="1:12" x14ac:dyDescent="0.25">
      <c r="A276" s="17"/>
      <c r="B276" s="18"/>
      <c r="C276" s="19"/>
      <c r="D276" s="19"/>
      <c r="E276" s="17"/>
      <c r="F276" s="20">
        <f>IF(OR(C276="",D276=""),"",ROUND(MAX(0,IF(MOD(D276-C276,1)=0,1,MOD(D276-C276,1))*24-N(E276)/60),2))</f>
      </c>
      <c r="G276" s="20">
        <f>IF(F276="","",ROUND(MAX(0,(IF(MOD(D276-C276,1)=0,1,MOD(D276-C276,1))-(MAX(0,MIN((C276+IF(MOD(D276-C276,1)=0,1,MOD(D276-C276,1))),22/24)-MAX(C276,6/24))+MAX(0,MIN((C276+IF(MOD(D276-C276,1)=0,1,MOD(D276-C276,1))),46/24)-MAX(C276,30/24))))*24*F276/(IF(MOD(D276-C276,1)=0,1,MOD(D276-C276,1))*24)),2))</f>
      </c>
      <c r="H276" s="20">
        <f>IF(B276="","",IFERROR(VLOOKUP(B276,'Kalendārs'!$A$2:$F$734,6,FALSE),IF(WEEKDAY(B276,2)&gt;5,0,$H$4)))</f>
      </c>
      <c r="I276" s="21">
        <f>IF(B276="","",IF(IFERROR(VLOOKUP(B276,'Kalendārs'!$A$2:$D$734,4,FALSE),"")="Svētku diena","Jā",""))</f>
      </c>
      <c r="J276" s="20">
        <f>IF(OR(F276="",H276=""),"",IF(I276="Jā",0,MAX(0,F276-H276)))</f>
      </c>
      <c r="K276" s="20">
        <f>IF(F276="","",IF(I276="Jā",F276,0))</f>
      </c>
      <c r="L276" s="17"/>
    </row>
    <row r="277" spans="1:12" x14ac:dyDescent="0.25">
      <c r="A277" s="17"/>
      <c r="B277" s="18"/>
      <c r="C277" s="19"/>
      <c r="D277" s="19"/>
      <c r="E277" s="17"/>
      <c r="F277" s="20">
        <f>IF(OR(C277="",D277=""),"",ROUND(MAX(0,IF(MOD(D277-C277,1)=0,1,MOD(D277-C277,1))*24-N(E277)/60),2))</f>
      </c>
      <c r="G277" s="20">
        <f>IF(F277="","",ROUND(MAX(0,(IF(MOD(D277-C277,1)=0,1,MOD(D277-C277,1))-(MAX(0,MIN((C277+IF(MOD(D277-C277,1)=0,1,MOD(D277-C277,1))),22/24)-MAX(C277,6/24))+MAX(0,MIN((C277+IF(MOD(D277-C277,1)=0,1,MOD(D277-C277,1))),46/24)-MAX(C277,30/24))))*24*F277/(IF(MOD(D277-C277,1)=0,1,MOD(D277-C277,1))*24)),2))</f>
      </c>
      <c r="H277" s="20">
        <f>IF(B277="","",IFERROR(VLOOKUP(B277,'Kalendārs'!$A$2:$F$734,6,FALSE),IF(WEEKDAY(B277,2)&gt;5,0,$H$4)))</f>
      </c>
      <c r="I277" s="21">
        <f>IF(B277="","",IF(IFERROR(VLOOKUP(B277,'Kalendārs'!$A$2:$D$734,4,FALSE),"")="Svētku diena","Jā",""))</f>
      </c>
      <c r="J277" s="20">
        <f>IF(OR(F277="",H277=""),"",IF(I277="Jā",0,MAX(0,F277-H277)))</f>
      </c>
      <c r="K277" s="20">
        <f>IF(F277="","",IF(I277="Jā",F277,0))</f>
      </c>
      <c r="L277" s="17"/>
    </row>
    <row r="278" spans="1:12" x14ac:dyDescent="0.25">
      <c r="A278" s="17"/>
      <c r="B278" s="18"/>
      <c r="C278" s="19"/>
      <c r="D278" s="19"/>
      <c r="E278" s="17"/>
      <c r="F278" s="20">
        <f>IF(OR(C278="",D278=""),"",ROUND(MAX(0,IF(MOD(D278-C278,1)=0,1,MOD(D278-C278,1))*24-N(E278)/60),2))</f>
      </c>
      <c r="G278" s="20">
        <f>IF(F278="","",ROUND(MAX(0,(IF(MOD(D278-C278,1)=0,1,MOD(D278-C278,1))-(MAX(0,MIN((C278+IF(MOD(D278-C278,1)=0,1,MOD(D278-C278,1))),22/24)-MAX(C278,6/24))+MAX(0,MIN((C278+IF(MOD(D278-C278,1)=0,1,MOD(D278-C278,1))),46/24)-MAX(C278,30/24))))*24*F278/(IF(MOD(D278-C278,1)=0,1,MOD(D278-C278,1))*24)),2))</f>
      </c>
      <c r="H278" s="20">
        <f>IF(B278="","",IFERROR(VLOOKUP(B278,'Kalendārs'!$A$2:$F$734,6,FALSE),IF(WEEKDAY(B278,2)&gt;5,0,$H$4)))</f>
      </c>
      <c r="I278" s="21">
        <f>IF(B278="","",IF(IFERROR(VLOOKUP(B278,'Kalendārs'!$A$2:$D$734,4,FALSE),"")="Svētku diena","Jā",""))</f>
      </c>
      <c r="J278" s="20">
        <f>IF(OR(F278="",H278=""),"",IF(I278="Jā",0,MAX(0,F278-H278)))</f>
      </c>
      <c r="K278" s="20">
        <f>IF(F278="","",IF(I278="Jā",F278,0))</f>
      </c>
      <c r="L278" s="17"/>
    </row>
    <row r="279" spans="1:12" x14ac:dyDescent="0.25">
      <c r="A279" s="17"/>
      <c r="B279" s="18"/>
      <c r="C279" s="19"/>
      <c r="D279" s="19"/>
      <c r="E279" s="17"/>
      <c r="F279" s="20">
        <f>IF(OR(C279="",D279=""),"",ROUND(MAX(0,IF(MOD(D279-C279,1)=0,1,MOD(D279-C279,1))*24-N(E279)/60),2))</f>
      </c>
      <c r="G279" s="20">
        <f>IF(F279="","",ROUND(MAX(0,(IF(MOD(D279-C279,1)=0,1,MOD(D279-C279,1))-(MAX(0,MIN((C279+IF(MOD(D279-C279,1)=0,1,MOD(D279-C279,1))),22/24)-MAX(C279,6/24))+MAX(0,MIN((C279+IF(MOD(D279-C279,1)=0,1,MOD(D279-C279,1))),46/24)-MAX(C279,30/24))))*24*F279/(IF(MOD(D279-C279,1)=0,1,MOD(D279-C279,1))*24)),2))</f>
      </c>
      <c r="H279" s="20">
        <f>IF(B279="","",IFERROR(VLOOKUP(B279,'Kalendārs'!$A$2:$F$734,6,FALSE),IF(WEEKDAY(B279,2)&gt;5,0,$H$4)))</f>
      </c>
      <c r="I279" s="21">
        <f>IF(B279="","",IF(IFERROR(VLOOKUP(B279,'Kalendārs'!$A$2:$D$734,4,FALSE),"")="Svētku diena","Jā",""))</f>
      </c>
      <c r="J279" s="20">
        <f>IF(OR(F279="",H279=""),"",IF(I279="Jā",0,MAX(0,F279-H279)))</f>
      </c>
      <c r="K279" s="20">
        <f>IF(F279="","",IF(I279="Jā",F279,0))</f>
      </c>
      <c r="L279" s="17"/>
    </row>
    <row r="280" spans="1:12" x14ac:dyDescent="0.25">
      <c r="A280" s="17"/>
      <c r="B280" s="18"/>
      <c r="C280" s="19"/>
      <c r="D280" s="19"/>
      <c r="E280" s="17"/>
      <c r="F280" s="20">
        <f>IF(OR(C280="",D280=""),"",ROUND(MAX(0,IF(MOD(D280-C280,1)=0,1,MOD(D280-C280,1))*24-N(E280)/60),2))</f>
      </c>
      <c r="G280" s="20">
        <f>IF(F280="","",ROUND(MAX(0,(IF(MOD(D280-C280,1)=0,1,MOD(D280-C280,1))-(MAX(0,MIN((C280+IF(MOD(D280-C280,1)=0,1,MOD(D280-C280,1))),22/24)-MAX(C280,6/24))+MAX(0,MIN((C280+IF(MOD(D280-C280,1)=0,1,MOD(D280-C280,1))),46/24)-MAX(C280,30/24))))*24*F280/(IF(MOD(D280-C280,1)=0,1,MOD(D280-C280,1))*24)),2))</f>
      </c>
      <c r="H280" s="20">
        <f>IF(B280="","",IFERROR(VLOOKUP(B280,'Kalendārs'!$A$2:$F$734,6,FALSE),IF(WEEKDAY(B280,2)&gt;5,0,$H$4)))</f>
      </c>
      <c r="I280" s="21">
        <f>IF(B280="","",IF(IFERROR(VLOOKUP(B280,'Kalendārs'!$A$2:$D$734,4,FALSE),"")="Svētku diena","Jā",""))</f>
      </c>
      <c r="J280" s="20">
        <f>IF(OR(F280="",H280=""),"",IF(I280="Jā",0,MAX(0,F280-H280)))</f>
      </c>
      <c r="K280" s="20">
        <f>IF(F280="","",IF(I280="Jā",F280,0))</f>
      </c>
      <c r="L280" s="17"/>
    </row>
    <row r="281" spans="1:12" x14ac:dyDescent="0.25">
      <c r="A281" s="17"/>
      <c r="B281" s="18"/>
      <c r="C281" s="19"/>
      <c r="D281" s="19"/>
      <c r="E281" s="17"/>
      <c r="F281" s="20">
        <f>IF(OR(C281="",D281=""),"",ROUND(MAX(0,IF(MOD(D281-C281,1)=0,1,MOD(D281-C281,1))*24-N(E281)/60),2))</f>
      </c>
      <c r="G281" s="20">
        <f>IF(F281="","",ROUND(MAX(0,(IF(MOD(D281-C281,1)=0,1,MOD(D281-C281,1))-(MAX(0,MIN((C281+IF(MOD(D281-C281,1)=0,1,MOD(D281-C281,1))),22/24)-MAX(C281,6/24))+MAX(0,MIN((C281+IF(MOD(D281-C281,1)=0,1,MOD(D281-C281,1))),46/24)-MAX(C281,30/24))))*24*F281/(IF(MOD(D281-C281,1)=0,1,MOD(D281-C281,1))*24)),2))</f>
      </c>
      <c r="H281" s="20">
        <f>IF(B281="","",IFERROR(VLOOKUP(B281,'Kalendārs'!$A$2:$F$734,6,FALSE),IF(WEEKDAY(B281,2)&gt;5,0,$H$4)))</f>
      </c>
      <c r="I281" s="21">
        <f>IF(B281="","",IF(IFERROR(VLOOKUP(B281,'Kalendārs'!$A$2:$D$734,4,FALSE),"")="Svētku diena","Jā",""))</f>
      </c>
      <c r="J281" s="20">
        <f>IF(OR(F281="",H281=""),"",IF(I281="Jā",0,MAX(0,F281-H281)))</f>
      </c>
      <c r="K281" s="20">
        <f>IF(F281="","",IF(I281="Jā",F281,0))</f>
      </c>
      <c r="L281" s="17"/>
    </row>
    <row r="282" spans="1:12" x14ac:dyDescent="0.25">
      <c r="A282" s="17"/>
      <c r="B282" s="18"/>
      <c r="C282" s="19"/>
      <c r="D282" s="19"/>
      <c r="E282" s="17"/>
      <c r="F282" s="20">
        <f>IF(OR(C282="",D282=""),"",ROUND(MAX(0,IF(MOD(D282-C282,1)=0,1,MOD(D282-C282,1))*24-N(E282)/60),2))</f>
      </c>
      <c r="G282" s="20">
        <f>IF(F282="","",ROUND(MAX(0,(IF(MOD(D282-C282,1)=0,1,MOD(D282-C282,1))-(MAX(0,MIN((C282+IF(MOD(D282-C282,1)=0,1,MOD(D282-C282,1))),22/24)-MAX(C282,6/24))+MAX(0,MIN((C282+IF(MOD(D282-C282,1)=0,1,MOD(D282-C282,1))),46/24)-MAX(C282,30/24))))*24*F282/(IF(MOD(D282-C282,1)=0,1,MOD(D282-C282,1))*24)),2))</f>
      </c>
      <c r="H282" s="20">
        <f>IF(B282="","",IFERROR(VLOOKUP(B282,'Kalendārs'!$A$2:$F$734,6,FALSE),IF(WEEKDAY(B282,2)&gt;5,0,$H$4)))</f>
      </c>
      <c r="I282" s="21">
        <f>IF(B282="","",IF(IFERROR(VLOOKUP(B282,'Kalendārs'!$A$2:$D$734,4,FALSE),"")="Svētku diena","Jā",""))</f>
      </c>
      <c r="J282" s="20">
        <f>IF(OR(F282="",H282=""),"",IF(I282="Jā",0,MAX(0,F282-H282)))</f>
      </c>
      <c r="K282" s="20">
        <f>IF(F282="","",IF(I282="Jā",F282,0))</f>
      </c>
      <c r="L282" s="17"/>
    </row>
    <row r="283" spans="1:12" x14ac:dyDescent="0.25">
      <c r="A283" s="17"/>
      <c r="B283" s="18"/>
      <c r="C283" s="19"/>
      <c r="D283" s="19"/>
      <c r="E283" s="17"/>
      <c r="F283" s="20">
        <f>IF(OR(C283="",D283=""),"",ROUND(MAX(0,IF(MOD(D283-C283,1)=0,1,MOD(D283-C283,1))*24-N(E283)/60),2))</f>
      </c>
      <c r="G283" s="20">
        <f>IF(F283="","",ROUND(MAX(0,(IF(MOD(D283-C283,1)=0,1,MOD(D283-C283,1))-(MAX(0,MIN((C283+IF(MOD(D283-C283,1)=0,1,MOD(D283-C283,1))),22/24)-MAX(C283,6/24))+MAX(0,MIN((C283+IF(MOD(D283-C283,1)=0,1,MOD(D283-C283,1))),46/24)-MAX(C283,30/24))))*24*F283/(IF(MOD(D283-C283,1)=0,1,MOD(D283-C283,1))*24)),2))</f>
      </c>
      <c r="H283" s="20">
        <f>IF(B283="","",IFERROR(VLOOKUP(B283,'Kalendārs'!$A$2:$F$734,6,FALSE),IF(WEEKDAY(B283,2)&gt;5,0,$H$4)))</f>
      </c>
      <c r="I283" s="21">
        <f>IF(B283="","",IF(IFERROR(VLOOKUP(B283,'Kalendārs'!$A$2:$D$734,4,FALSE),"")="Svētku diena","Jā",""))</f>
      </c>
      <c r="J283" s="20">
        <f>IF(OR(F283="",H283=""),"",IF(I283="Jā",0,MAX(0,F283-H283)))</f>
      </c>
      <c r="K283" s="20">
        <f>IF(F283="","",IF(I283="Jā",F283,0))</f>
      </c>
      <c r="L283" s="17"/>
    </row>
    <row r="284" spans="1:12" x14ac:dyDescent="0.25">
      <c r="A284" s="17"/>
      <c r="B284" s="18"/>
      <c r="C284" s="19"/>
      <c r="D284" s="19"/>
      <c r="E284" s="17"/>
      <c r="F284" s="20">
        <f>IF(OR(C284="",D284=""),"",ROUND(MAX(0,IF(MOD(D284-C284,1)=0,1,MOD(D284-C284,1))*24-N(E284)/60),2))</f>
      </c>
      <c r="G284" s="20">
        <f>IF(F284="","",ROUND(MAX(0,(IF(MOD(D284-C284,1)=0,1,MOD(D284-C284,1))-(MAX(0,MIN((C284+IF(MOD(D284-C284,1)=0,1,MOD(D284-C284,1))),22/24)-MAX(C284,6/24))+MAX(0,MIN((C284+IF(MOD(D284-C284,1)=0,1,MOD(D284-C284,1))),46/24)-MAX(C284,30/24))))*24*F284/(IF(MOD(D284-C284,1)=0,1,MOD(D284-C284,1))*24)),2))</f>
      </c>
      <c r="H284" s="20">
        <f>IF(B284="","",IFERROR(VLOOKUP(B284,'Kalendārs'!$A$2:$F$734,6,FALSE),IF(WEEKDAY(B284,2)&gt;5,0,$H$4)))</f>
      </c>
      <c r="I284" s="21">
        <f>IF(B284="","",IF(IFERROR(VLOOKUP(B284,'Kalendārs'!$A$2:$D$734,4,FALSE),"")="Svētku diena","Jā",""))</f>
      </c>
      <c r="J284" s="20">
        <f>IF(OR(F284="",H284=""),"",IF(I284="Jā",0,MAX(0,F284-H284)))</f>
      </c>
      <c r="K284" s="20">
        <f>IF(F284="","",IF(I284="Jā",F284,0))</f>
      </c>
      <c r="L284" s="17"/>
    </row>
    <row r="285" spans="1:12" x14ac:dyDescent="0.25">
      <c r="A285" s="17"/>
      <c r="B285" s="18"/>
      <c r="C285" s="19"/>
      <c r="D285" s="19"/>
      <c r="E285" s="17"/>
      <c r="F285" s="20">
        <f>IF(OR(C285="",D285=""),"",ROUND(MAX(0,IF(MOD(D285-C285,1)=0,1,MOD(D285-C285,1))*24-N(E285)/60),2))</f>
      </c>
      <c r="G285" s="20">
        <f>IF(F285="","",ROUND(MAX(0,(IF(MOD(D285-C285,1)=0,1,MOD(D285-C285,1))-(MAX(0,MIN((C285+IF(MOD(D285-C285,1)=0,1,MOD(D285-C285,1))),22/24)-MAX(C285,6/24))+MAX(0,MIN((C285+IF(MOD(D285-C285,1)=0,1,MOD(D285-C285,1))),46/24)-MAX(C285,30/24))))*24*F285/(IF(MOD(D285-C285,1)=0,1,MOD(D285-C285,1))*24)),2))</f>
      </c>
      <c r="H285" s="20">
        <f>IF(B285="","",IFERROR(VLOOKUP(B285,'Kalendārs'!$A$2:$F$734,6,FALSE),IF(WEEKDAY(B285,2)&gt;5,0,$H$4)))</f>
      </c>
      <c r="I285" s="21">
        <f>IF(B285="","",IF(IFERROR(VLOOKUP(B285,'Kalendārs'!$A$2:$D$734,4,FALSE),"")="Svētku diena","Jā",""))</f>
      </c>
      <c r="J285" s="20">
        <f>IF(OR(F285="",H285=""),"",IF(I285="Jā",0,MAX(0,F285-H285)))</f>
      </c>
      <c r="K285" s="20">
        <f>IF(F285="","",IF(I285="Jā",F285,0))</f>
      </c>
      <c r="L285" s="17"/>
    </row>
    <row r="286" spans="1:12" x14ac:dyDescent="0.25">
      <c r="A286" s="17"/>
      <c r="B286" s="18"/>
      <c r="C286" s="19"/>
      <c r="D286" s="19"/>
      <c r="E286" s="17"/>
      <c r="F286" s="20">
        <f>IF(OR(C286="",D286=""),"",ROUND(MAX(0,IF(MOD(D286-C286,1)=0,1,MOD(D286-C286,1))*24-N(E286)/60),2))</f>
      </c>
      <c r="G286" s="20">
        <f>IF(F286="","",ROUND(MAX(0,(IF(MOD(D286-C286,1)=0,1,MOD(D286-C286,1))-(MAX(0,MIN((C286+IF(MOD(D286-C286,1)=0,1,MOD(D286-C286,1))),22/24)-MAX(C286,6/24))+MAX(0,MIN((C286+IF(MOD(D286-C286,1)=0,1,MOD(D286-C286,1))),46/24)-MAX(C286,30/24))))*24*F286/(IF(MOD(D286-C286,1)=0,1,MOD(D286-C286,1))*24)),2))</f>
      </c>
      <c r="H286" s="20">
        <f>IF(B286="","",IFERROR(VLOOKUP(B286,'Kalendārs'!$A$2:$F$734,6,FALSE),IF(WEEKDAY(B286,2)&gt;5,0,$H$4)))</f>
      </c>
      <c r="I286" s="21">
        <f>IF(B286="","",IF(IFERROR(VLOOKUP(B286,'Kalendārs'!$A$2:$D$734,4,FALSE),"")="Svētku diena","Jā",""))</f>
      </c>
      <c r="J286" s="20">
        <f>IF(OR(F286="",H286=""),"",IF(I286="Jā",0,MAX(0,F286-H286)))</f>
      </c>
      <c r="K286" s="20">
        <f>IF(F286="","",IF(I286="Jā",F286,0))</f>
      </c>
      <c r="L286" s="17"/>
    </row>
    <row r="287" spans="1:12" x14ac:dyDescent="0.25">
      <c r="A287" s="17"/>
      <c r="B287" s="18"/>
      <c r="C287" s="19"/>
      <c r="D287" s="19"/>
      <c r="E287" s="17"/>
      <c r="F287" s="20">
        <f>IF(OR(C287="",D287=""),"",ROUND(MAX(0,IF(MOD(D287-C287,1)=0,1,MOD(D287-C287,1))*24-N(E287)/60),2))</f>
      </c>
      <c r="G287" s="20">
        <f>IF(F287="","",ROUND(MAX(0,(IF(MOD(D287-C287,1)=0,1,MOD(D287-C287,1))-(MAX(0,MIN((C287+IF(MOD(D287-C287,1)=0,1,MOD(D287-C287,1))),22/24)-MAX(C287,6/24))+MAX(0,MIN((C287+IF(MOD(D287-C287,1)=0,1,MOD(D287-C287,1))),46/24)-MAX(C287,30/24))))*24*F287/(IF(MOD(D287-C287,1)=0,1,MOD(D287-C287,1))*24)),2))</f>
      </c>
      <c r="H287" s="20">
        <f>IF(B287="","",IFERROR(VLOOKUP(B287,'Kalendārs'!$A$2:$F$734,6,FALSE),IF(WEEKDAY(B287,2)&gt;5,0,$H$4)))</f>
      </c>
      <c r="I287" s="21">
        <f>IF(B287="","",IF(IFERROR(VLOOKUP(B287,'Kalendārs'!$A$2:$D$734,4,FALSE),"")="Svētku diena","Jā",""))</f>
      </c>
      <c r="J287" s="20">
        <f>IF(OR(F287="",H287=""),"",IF(I287="Jā",0,MAX(0,F287-H287)))</f>
      </c>
      <c r="K287" s="20">
        <f>IF(F287="","",IF(I287="Jā",F287,0))</f>
      </c>
      <c r="L287" s="17"/>
    </row>
    <row r="288" spans="1:12" x14ac:dyDescent="0.25">
      <c r="A288" s="17"/>
      <c r="B288" s="18"/>
      <c r="C288" s="19"/>
      <c r="D288" s="19"/>
      <c r="E288" s="17"/>
      <c r="F288" s="20">
        <f>IF(OR(C288="",D288=""),"",ROUND(MAX(0,IF(MOD(D288-C288,1)=0,1,MOD(D288-C288,1))*24-N(E288)/60),2))</f>
      </c>
      <c r="G288" s="20">
        <f>IF(F288="","",ROUND(MAX(0,(IF(MOD(D288-C288,1)=0,1,MOD(D288-C288,1))-(MAX(0,MIN((C288+IF(MOD(D288-C288,1)=0,1,MOD(D288-C288,1))),22/24)-MAX(C288,6/24))+MAX(0,MIN((C288+IF(MOD(D288-C288,1)=0,1,MOD(D288-C288,1))),46/24)-MAX(C288,30/24))))*24*F288/(IF(MOD(D288-C288,1)=0,1,MOD(D288-C288,1))*24)),2))</f>
      </c>
      <c r="H288" s="20">
        <f>IF(B288="","",IFERROR(VLOOKUP(B288,'Kalendārs'!$A$2:$F$734,6,FALSE),IF(WEEKDAY(B288,2)&gt;5,0,$H$4)))</f>
      </c>
      <c r="I288" s="21">
        <f>IF(B288="","",IF(IFERROR(VLOOKUP(B288,'Kalendārs'!$A$2:$D$734,4,FALSE),"")="Svētku diena","Jā",""))</f>
      </c>
      <c r="J288" s="20">
        <f>IF(OR(F288="",H288=""),"",IF(I288="Jā",0,MAX(0,F288-H288)))</f>
      </c>
      <c r="K288" s="20">
        <f>IF(F288="","",IF(I288="Jā",F288,0))</f>
      </c>
      <c r="L288" s="17"/>
    </row>
    <row r="289" spans="1:12" x14ac:dyDescent="0.25">
      <c r="A289" s="17"/>
      <c r="B289" s="18"/>
      <c r="C289" s="19"/>
      <c r="D289" s="19"/>
      <c r="E289" s="17"/>
      <c r="F289" s="20">
        <f>IF(OR(C289="",D289=""),"",ROUND(MAX(0,IF(MOD(D289-C289,1)=0,1,MOD(D289-C289,1))*24-N(E289)/60),2))</f>
      </c>
      <c r="G289" s="20">
        <f>IF(F289="","",ROUND(MAX(0,(IF(MOD(D289-C289,1)=0,1,MOD(D289-C289,1))-(MAX(0,MIN((C289+IF(MOD(D289-C289,1)=0,1,MOD(D289-C289,1))),22/24)-MAX(C289,6/24))+MAX(0,MIN((C289+IF(MOD(D289-C289,1)=0,1,MOD(D289-C289,1))),46/24)-MAX(C289,30/24))))*24*F289/(IF(MOD(D289-C289,1)=0,1,MOD(D289-C289,1))*24)),2))</f>
      </c>
      <c r="H289" s="20">
        <f>IF(B289="","",IFERROR(VLOOKUP(B289,'Kalendārs'!$A$2:$F$734,6,FALSE),IF(WEEKDAY(B289,2)&gt;5,0,$H$4)))</f>
      </c>
      <c r="I289" s="21">
        <f>IF(B289="","",IF(IFERROR(VLOOKUP(B289,'Kalendārs'!$A$2:$D$734,4,FALSE),"")="Svētku diena","Jā",""))</f>
      </c>
      <c r="J289" s="20">
        <f>IF(OR(F289="",H289=""),"",IF(I289="Jā",0,MAX(0,F289-H289)))</f>
      </c>
      <c r="K289" s="20">
        <f>IF(F289="","",IF(I289="Jā",F289,0))</f>
      </c>
      <c r="L289" s="17"/>
    </row>
    <row r="290" spans="1:12" x14ac:dyDescent="0.25">
      <c r="A290" s="17"/>
      <c r="B290" s="18"/>
      <c r="C290" s="19"/>
      <c r="D290" s="19"/>
      <c r="E290" s="17"/>
      <c r="F290" s="20">
        <f>IF(OR(C290="",D290=""),"",ROUND(MAX(0,IF(MOD(D290-C290,1)=0,1,MOD(D290-C290,1))*24-N(E290)/60),2))</f>
      </c>
      <c r="G290" s="20">
        <f>IF(F290="","",ROUND(MAX(0,(IF(MOD(D290-C290,1)=0,1,MOD(D290-C290,1))-(MAX(0,MIN((C290+IF(MOD(D290-C290,1)=0,1,MOD(D290-C290,1))),22/24)-MAX(C290,6/24))+MAX(0,MIN((C290+IF(MOD(D290-C290,1)=0,1,MOD(D290-C290,1))),46/24)-MAX(C290,30/24))))*24*F290/(IF(MOD(D290-C290,1)=0,1,MOD(D290-C290,1))*24)),2))</f>
      </c>
      <c r="H290" s="20">
        <f>IF(B290="","",IFERROR(VLOOKUP(B290,'Kalendārs'!$A$2:$F$734,6,FALSE),IF(WEEKDAY(B290,2)&gt;5,0,$H$4)))</f>
      </c>
      <c r="I290" s="21">
        <f>IF(B290="","",IF(IFERROR(VLOOKUP(B290,'Kalendārs'!$A$2:$D$734,4,FALSE),"")="Svētku diena","Jā",""))</f>
      </c>
      <c r="J290" s="20">
        <f>IF(OR(F290="",H290=""),"",IF(I290="Jā",0,MAX(0,F290-H290)))</f>
      </c>
      <c r="K290" s="20">
        <f>IF(F290="","",IF(I290="Jā",F290,0))</f>
      </c>
      <c r="L290" s="17"/>
    </row>
    <row r="291" spans="1:12" x14ac:dyDescent="0.25">
      <c r="A291" s="17"/>
      <c r="B291" s="18"/>
      <c r="C291" s="19"/>
      <c r="D291" s="19"/>
      <c r="E291" s="17"/>
      <c r="F291" s="20">
        <f>IF(OR(C291="",D291=""),"",ROUND(MAX(0,IF(MOD(D291-C291,1)=0,1,MOD(D291-C291,1))*24-N(E291)/60),2))</f>
      </c>
      <c r="G291" s="20">
        <f>IF(F291="","",ROUND(MAX(0,(IF(MOD(D291-C291,1)=0,1,MOD(D291-C291,1))-(MAX(0,MIN((C291+IF(MOD(D291-C291,1)=0,1,MOD(D291-C291,1))),22/24)-MAX(C291,6/24))+MAX(0,MIN((C291+IF(MOD(D291-C291,1)=0,1,MOD(D291-C291,1))),46/24)-MAX(C291,30/24))))*24*F291/(IF(MOD(D291-C291,1)=0,1,MOD(D291-C291,1))*24)),2))</f>
      </c>
      <c r="H291" s="20">
        <f>IF(B291="","",IFERROR(VLOOKUP(B291,'Kalendārs'!$A$2:$F$734,6,FALSE),IF(WEEKDAY(B291,2)&gt;5,0,$H$4)))</f>
      </c>
      <c r="I291" s="21">
        <f>IF(B291="","",IF(IFERROR(VLOOKUP(B291,'Kalendārs'!$A$2:$D$734,4,FALSE),"")="Svētku diena","Jā",""))</f>
      </c>
      <c r="J291" s="20">
        <f>IF(OR(F291="",H291=""),"",IF(I291="Jā",0,MAX(0,F291-H291)))</f>
      </c>
      <c r="K291" s="20">
        <f>IF(F291="","",IF(I291="Jā",F291,0))</f>
      </c>
      <c r="L291" s="17"/>
    </row>
    <row r="292" spans="1:12" x14ac:dyDescent="0.25">
      <c r="A292" s="17"/>
      <c r="B292" s="18"/>
      <c r="C292" s="19"/>
      <c r="D292" s="19"/>
      <c r="E292" s="17"/>
      <c r="F292" s="20">
        <f>IF(OR(C292="",D292=""),"",ROUND(MAX(0,IF(MOD(D292-C292,1)=0,1,MOD(D292-C292,1))*24-N(E292)/60),2))</f>
      </c>
      <c r="G292" s="20">
        <f>IF(F292="","",ROUND(MAX(0,(IF(MOD(D292-C292,1)=0,1,MOD(D292-C292,1))-(MAX(0,MIN((C292+IF(MOD(D292-C292,1)=0,1,MOD(D292-C292,1))),22/24)-MAX(C292,6/24))+MAX(0,MIN((C292+IF(MOD(D292-C292,1)=0,1,MOD(D292-C292,1))),46/24)-MAX(C292,30/24))))*24*F292/(IF(MOD(D292-C292,1)=0,1,MOD(D292-C292,1))*24)),2))</f>
      </c>
      <c r="H292" s="20">
        <f>IF(B292="","",IFERROR(VLOOKUP(B292,'Kalendārs'!$A$2:$F$734,6,FALSE),IF(WEEKDAY(B292,2)&gt;5,0,$H$4)))</f>
      </c>
      <c r="I292" s="21">
        <f>IF(B292="","",IF(IFERROR(VLOOKUP(B292,'Kalendārs'!$A$2:$D$734,4,FALSE),"")="Svētku diena","Jā",""))</f>
      </c>
      <c r="J292" s="20">
        <f>IF(OR(F292="",H292=""),"",IF(I292="Jā",0,MAX(0,F292-H292)))</f>
      </c>
      <c r="K292" s="20">
        <f>IF(F292="","",IF(I292="Jā",F292,0))</f>
      </c>
      <c r="L292" s="17"/>
    </row>
    <row r="293" spans="1:12" x14ac:dyDescent="0.25">
      <c r="A293" s="17"/>
      <c r="B293" s="18"/>
      <c r="C293" s="19"/>
      <c r="D293" s="19"/>
      <c r="E293" s="17"/>
      <c r="F293" s="20">
        <f>IF(OR(C293="",D293=""),"",ROUND(MAX(0,IF(MOD(D293-C293,1)=0,1,MOD(D293-C293,1))*24-N(E293)/60),2))</f>
      </c>
      <c r="G293" s="20">
        <f>IF(F293="","",ROUND(MAX(0,(IF(MOD(D293-C293,1)=0,1,MOD(D293-C293,1))-(MAX(0,MIN((C293+IF(MOD(D293-C293,1)=0,1,MOD(D293-C293,1))),22/24)-MAX(C293,6/24))+MAX(0,MIN((C293+IF(MOD(D293-C293,1)=0,1,MOD(D293-C293,1))),46/24)-MAX(C293,30/24))))*24*F293/(IF(MOD(D293-C293,1)=0,1,MOD(D293-C293,1))*24)),2))</f>
      </c>
      <c r="H293" s="20">
        <f>IF(B293="","",IFERROR(VLOOKUP(B293,'Kalendārs'!$A$2:$F$734,6,FALSE),IF(WEEKDAY(B293,2)&gt;5,0,$H$4)))</f>
      </c>
      <c r="I293" s="21">
        <f>IF(B293="","",IF(IFERROR(VLOOKUP(B293,'Kalendārs'!$A$2:$D$734,4,FALSE),"")="Svētku diena","Jā",""))</f>
      </c>
      <c r="J293" s="20">
        <f>IF(OR(F293="",H293=""),"",IF(I293="Jā",0,MAX(0,F293-H293)))</f>
      </c>
      <c r="K293" s="20">
        <f>IF(F293="","",IF(I293="Jā",F293,0))</f>
      </c>
      <c r="L293" s="17"/>
    </row>
    <row r="294" spans="1:12" x14ac:dyDescent="0.25">
      <c r="A294" s="17"/>
      <c r="B294" s="18"/>
      <c r="C294" s="19"/>
      <c r="D294" s="19"/>
      <c r="E294" s="17"/>
      <c r="F294" s="20">
        <f>IF(OR(C294="",D294=""),"",ROUND(MAX(0,IF(MOD(D294-C294,1)=0,1,MOD(D294-C294,1))*24-N(E294)/60),2))</f>
      </c>
      <c r="G294" s="20">
        <f>IF(F294="","",ROUND(MAX(0,(IF(MOD(D294-C294,1)=0,1,MOD(D294-C294,1))-(MAX(0,MIN((C294+IF(MOD(D294-C294,1)=0,1,MOD(D294-C294,1))),22/24)-MAX(C294,6/24))+MAX(0,MIN((C294+IF(MOD(D294-C294,1)=0,1,MOD(D294-C294,1))),46/24)-MAX(C294,30/24))))*24*F294/(IF(MOD(D294-C294,1)=0,1,MOD(D294-C294,1))*24)),2))</f>
      </c>
      <c r="H294" s="20">
        <f>IF(B294="","",IFERROR(VLOOKUP(B294,'Kalendārs'!$A$2:$F$734,6,FALSE),IF(WEEKDAY(B294,2)&gt;5,0,$H$4)))</f>
      </c>
      <c r="I294" s="21">
        <f>IF(B294="","",IF(IFERROR(VLOOKUP(B294,'Kalendārs'!$A$2:$D$734,4,FALSE),"")="Svētku diena","Jā",""))</f>
      </c>
      <c r="J294" s="20">
        <f>IF(OR(F294="",H294=""),"",IF(I294="Jā",0,MAX(0,F294-H294)))</f>
      </c>
      <c r="K294" s="20">
        <f>IF(F294="","",IF(I294="Jā",F294,0))</f>
      </c>
      <c r="L294" s="17"/>
    </row>
    <row r="295" spans="1:12" x14ac:dyDescent="0.25">
      <c r="A295" s="17"/>
      <c r="B295" s="18"/>
      <c r="C295" s="19"/>
      <c r="D295" s="19"/>
      <c r="E295" s="17"/>
      <c r="F295" s="20">
        <f>IF(OR(C295="",D295=""),"",ROUND(MAX(0,IF(MOD(D295-C295,1)=0,1,MOD(D295-C295,1))*24-N(E295)/60),2))</f>
      </c>
      <c r="G295" s="20">
        <f>IF(F295="","",ROUND(MAX(0,(IF(MOD(D295-C295,1)=0,1,MOD(D295-C295,1))-(MAX(0,MIN((C295+IF(MOD(D295-C295,1)=0,1,MOD(D295-C295,1))),22/24)-MAX(C295,6/24))+MAX(0,MIN((C295+IF(MOD(D295-C295,1)=0,1,MOD(D295-C295,1))),46/24)-MAX(C295,30/24))))*24*F295/(IF(MOD(D295-C295,1)=0,1,MOD(D295-C295,1))*24)),2))</f>
      </c>
      <c r="H295" s="20">
        <f>IF(B295="","",IFERROR(VLOOKUP(B295,'Kalendārs'!$A$2:$F$734,6,FALSE),IF(WEEKDAY(B295,2)&gt;5,0,$H$4)))</f>
      </c>
      <c r="I295" s="21">
        <f>IF(B295="","",IF(IFERROR(VLOOKUP(B295,'Kalendārs'!$A$2:$D$734,4,FALSE),"")="Svētku diena","Jā",""))</f>
      </c>
      <c r="J295" s="20">
        <f>IF(OR(F295="",H295=""),"",IF(I295="Jā",0,MAX(0,F295-H295)))</f>
      </c>
      <c r="K295" s="20">
        <f>IF(F295="","",IF(I295="Jā",F295,0))</f>
      </c>
      <c r="L295" s="17"/>
    </row>
    <row r="296" spans="1:12" x14ac:dyDescent="0.25">
      <c r="A296" s="17"/>
      <c r="B296" s="18"/>
      <c r="C296" s="19"/>
      <c r="D296" s="19"/>
      <c r="E296" s="17"/>
      <c r="F296" s="20">
        <f>IF(OR(C296="",D296=""),"",ROUND(MAX(0,IF(MOD(D296-C296,1)=0,1,MOD(D296-C296,1))*24-N(E296)/60),2))</f>
      </c>
      <c r="G296" s="20">
        <f>IF(F296="","",ROUND(MAX(0,(IF(MOD(D296-C296,1)=0,1,MOD(D296-C296,1))-(MAX(0,MIN((C296+IF(MOD(D296-C296,1)=0,1,MOD(D296-C296,1))),22/24)-MAX(C296,6/24))+MAX(0,MIN((C296+IF(MOD(D296-C296,1)=0,1,MOD(D296-C296,1))),46/24)-MAX(C296,30/24))))*24*F296/(IF(MOD(D296-C296,1)=0,1,MOD(D296-C296,1))*24)),2))</f>
      </c>
      <c r="H296" s="20">
        <f>IF(B296="","",IFERROR(VLOOKUP(B296,'Kalendārs'!$A$2:$F$734,6,FALSE),IF(WEEKDAY(B296,2)&gt;5,0,$H$4)))</f>
      </c>
      <c r="I296" s="21">
        <f>IF(B296="","",IF(IFERROR(VLOOKUP(B296,'Kalendārs'!$A$2:$D$734,4,FALSE),"")="Svētku diena","Jā",""))</f>
      </c>
      <c r="J296" s="20">
        <f>IF(OR(F296="",H296=""),"",IF(I296="Jā",0,MAX(0,F296-H296)))</f>
      </c>
      <c r="K296" s="20">
        <f>IF(F296="","",IF(I296="Jā",F296,0))</f>
      </c>
      <c r="L296" s="17"/>
    </row>
    <row r="297" spans="1:12" x14ac:dyDescent="0.25">
      <c r="A297" s="17"/>
      <c r="B297" s="18"/>
      <c r="C297" s="19"/>
      <c r="D297" s="19"/>
      <c r="E297" s="17"/>
      <c r="F297" s="20">
        <f>IF(OR(C297="",D297=""),"",ROUND(MAX(0,IF(MOD(D297-C297,1)=0,1,MOD(D297-C297,1))*24-N(E297)/60),2))</f>
      </c>
      <c r="G297" s="20">
        <f>IF(F297="","",ROUND(MAX(0,(IF(MOD(D297-C297,1)=0,1,MOD(D297-C297,1))-(MAX(0,MIN((C297+IF(MOD(D297-C297,1)=0,1,MOD(D297-C297,1))),22/24)-MAX(C297,6/24))+MAX(0,MIN((C297+IF(MOD(D297-C297,1)=0,1,MOD(D297-C297,1))),46/24)-MAX(C297,30/24))))*24*F297/(IF(MOD(D297-C297,1)=0,1,MOD(D297-C297,1))*24)),2))</f>
      </c>
      <c r="H297" s="20">
        <f>IF(B297="","",IFERROR(VLOOKUP(B297,'Kalendārs'!$A$2:$F$734,6,FALSE),IF(WEEKDAY(B297,2)&gt;5,0,$H$4)))</f>
      </c>
      <c r="I297" s="21">
        <f>IF(B297="","",IF(IFERROR(VLOOKUP(B297,'Kalendārs'!$A$2:$D$734,4,FALSE),"")="Svētku diena","Jā",""))</f>
      </c>
      <c r="J297" s="20">
        <f>IF(OR(F297="",H297=""),"",IF(I297="Jā",0,MAX(0,F297-H297)))</f>
      </c>
      <c r="K297" s="20">
        <f>IF(F297="","",IF(I297="Jā",F297,0))</f>
      </c>
      <c r="L297" s="17"/>
    </row>
    <row r="298" spans="1:12" x14ac:dyDescent="0.25">
      <c r="A298" s="17"/>
      <c r="B298" s="18"/>
      <c r="C298" s="19"/>
      <c r="D298" s="19"/>
      <c r="E298" s="17"/>
      <c r="F298" s="20">
        <f>IF(OR(C298="",D298=""),"",ROUND(MAX(0,IF(MOD(D298-C298,1)=0,1,MOD(D298-C298,1))*24-N(E298)/60),2))</f>
      </c>
      <c r="G298" s="20">
        <f>IF(F298="","",ROUND(MAX(0,(IF(MOD(D298-C298,1)=0,1,MOD(D298-C298,1))-(MAX(0,MIN((C298+IF(MOD(D298-C298,1)=0,1,MOD(D298-C298,1))),22/24)-MAX(C298,6/24))+MAX(0,MIN((C298+IF(MOD(D298-C298,1)=0,1,MOD(D298-C298,1))),46/24)-MAX(C298,30/24))))*24*F298/(IF(MOD(D298-C298,1)=0,1,MOD(D298-C298,1))*24)),2))</f>
      </c>
      <c r="H298" s="20">
        <f>IF(B298="","",IFERROR(VLOOKUP(B298,'Kalendārs'!$A$2:$F$734,6,FALSE),IF(WEEKDAY(B298,2)&gt;5,0,$H$4)))</f>
      </c>
      <c r="I298" s="21">
        <f>IF(B298="","",IF(IFERROR(VLOOKUP(B298,'Kalendārs'!$A$2:$D$734,4,FALSE),"")="Svētku diena","Jā",""))</f>
      </c>
      <c r="J298" s="20">
        <f>IF(OR(F298="",H298=""),"",IF(I298="Jā",0,MAX(0,F298-H298)))</f>
      </c>
      <c r="K298" s="20">
        <f>IF(F298="","",IF(I298="Jā",F298,0))</f>
      </c>
      <c r="L298" s="17"/>
    </row>
    <row r="299" spans="1:12" x14ac:dyDescent="0.25">
      <c r="A299" s="17"/>
      <c r="B299" s="18"/>
      <c r="C299" s="19"/>
      <c r="D299" s="19"/>
      <c r="E299" s="17"/>
      <c r="F299" s="20">
        <f>IF(OR(C299="",D299=""),"",ROUND(MAX(0,IF(MOD(D299-C299,1)=0,1,MOD(D299-C299,1))*24-N(E299)/60),2))</f>
      </c>
      <c r="G299" s="20">
        <f>IF(F299="","",ROUND(MAX(0,(IF(MOD(D299-C299,1)=0,1,MOD(D299-C299,1))-(MAX(0,MIN((C299+IF(MOD(D299-C299,1)=0,1,MOD(D299-C299,1))),22/24)-MAX(C299,6/24))+MAX(0,MIN((C299+IF(MOD(D299-C299,1)=0,1,MOD(D299-C299,1))),46/24)-MAX(C299,30/24))))*24*F299/(IF(MOD(D299-C299,1)=0,1,MOD(D299-C299,1))*24)),2))</f>
      </c>
      <c r="H299" s="20">
        <f>IF(B299="","",IFERROR(VLOOKUP(B299,'Kalendārs'!$A$2:$F$734,6,FALSE),IF(WEEKDAY(B299,2)&gt;5,0,$H$4)))</f>
      </c>
      <c r="I299" s="21">
        <f>IF(B299="","",IF(IFERROR(VLOOKUP(B299,'Kalendārs'!$A$2:$D$734,4,FALSE),"")="Svētku diena","Jā",""))</f>
      </c>
      <c r="J299" s="20">
        <f>IF(OR(F299="",H299=""),"",IF(I299="Jā",0,MAX(0,F299-H299)))</f>
      </c>
      <c r="K299" s="20">
        <f>IF(F299="","",IF(I299="Jā",F299,0))</f>
      </c>
      <c r="L299" s="17"/>
    </row>
    <row r="300" spans="1:12" x14ac:dyDescent="0.25">
      <c r="A300" s="17"/>
      <c r="B300" s="18"/>
      <c r="C300" s="19"/>
      <c r="D300" s="19"/>
      <c r="E300" s="17"/>
      <c r="F300" s="20">
        <f>IF(OR(C300="",D300=""),"",ROUND(MAX(0,IF(MOD(D300-C300,1)=0,1,MOD(D300-C300,1))*24-N(E300)/60),2))</f>
      </c>
      <c r="G300" s="20">
        <f>IF(F300="","",ROUND(MAX(0,(IF(MOD(D300-C300,1)=0,1,MOD(D300-C300,1))-(MAX(0,MIN((C300+IF(MOD(D300-C300,1)=0,1,MOD(D300-C300,1))),22/24)-MAX(C300,6/24))+MAX(0,MIN((C300+IF(MOD(D300-C300,1)=0,1,MOD(D300-C300,1))),46/24)-MAX(C300,30/24))))*24*F300/(IF(MOD(D300-C300,1)=0,1,MOD(D300-C300,1))*24)),2))</f>
      </c>
      <c r="H300" s="20">
        <f>IF(B300="","",IFERROR(VLOOKUP(B300,'Kalendārs'!$A$2:$F$734,6,FALSE),IF(WEEKDAY(B300,2)&gt;5,0,$H$4)))</f>
      </c>
      <c r="I300" s="21">
        <f>IF(B300="","",IF(IFERROR(VLOOKUP(B300,'Kalendārs'!$A$2:$D$734,4,FALSE),"")="Svētku diena","Jā",""))</f>
      </c>
      <c r="J300" s="20">
        <f>IF(OR(F300="",H300=""),"",IF(I300="Jā",0,MAX(0,F300-H300)))</f>
      </c>
      <c r="K300" s="20">
        <f>IF(F300="","",IF(I300="Jā",F300,0))</f>
      </c>
      <c r="L300" s="17"/>
    </row>
    <row r="301" spans="1:12" x14ac:dyDescent="0.25">
      <c r="A301" s="17"/>
      <c r="B301" s="18"/>
      <c r="C301" s="19"/>
      <c r="D301" s="19"/>
      <c r="E301" s="17"/>
      <c r="F301" s="20">
        <f>IF(OR(C301="",D301=""),"",ROUND(MAX(0,IF(MOD(D301-C301,1)=0,1,MOD(D301-C301,1))*24-N(E301)/60),2))</f>
      </c>
      <c r="G301" s="20">
        <f>IF(F301="","",ROUND(MAX(0,(IF(MOD(D301-C301,1)=0,1,MOD(D301-C301,1))-(MAX(0,MIN((C301+IF(MOD(D301-C301,1)=0,1,MOD(D301-C301,1))),22/24)-MAX(C301,6/24))+MAX(0,MIN((C301+IF(MOD(D301-C301,1)=0,1,MOD(D301-C301,1))),46/24)-MAX(C301,30/24))))*24*F301/(IF(MOD(D301-C301,1)=0,1,MOD(D301-C301,1))*24)),2))</f>
      </c>
      <c r="H301" s="20">
        <f>IF(B301="","",IFERROR(VLOOKUP(B301,'Kalendārs'!$A$2:$F$734,6,FALSE),IF(WEEKDAY(B301,2)&gt;5,0,$H$4)))</f>
      </c>
      <c r="I301" s="21">
        <f>IF(B301="","",IF(IFERROR(VLOOKUP(B301,'Kalendārs'!$A$2:$D$734,4,FALSE),"")="Svētku diena","Jā",""))</f>
      </c>
      <c r="J301" s="20">
        <f>IF(OR(F301="",H301=""),"",IF(I301="Jā",0,MAX(0,F301-H301)))</f>
      </c>
      <c r="K301" s="20">
        <f>IF(F301="","",IF(I301="Jā",F301,0))</f>
      </c>
      <c r="L301" s="17"/>
    </row>
    <row r="302" spans="1:12" x14ac:dyDescent="0.25">
      <c r="A302" s="17"/>
      <c r="B302" s="18"/>
      <c r="C302" s="19"/>
      <c r="D302" s="19"/>
      <c r="E302" s="17"/>
      <c r="F302" s="20">
        <f>IF(OR(C302="",D302=""),"",ROUND(MAX(0,IF(MOD(D302-C302,1)=0,1,MOD(D302-C302,1))*24-N(E302)/60),2))</f>
      </c>
      <c r="G302" s="20">
        <f>IF(F302="","",ROUND(MAX(0,(IF(MOD(D302-C302,1)=0,1,MOD(D302-C302,1))-(MAX(0,MIN((C302+IF(MOD(D302-C302,1)=0,1,MOD(D302-C302,1))),22/24)-MAX(C302,6/24))+MAX(0,MIN((C302+IF(MOD(D302-C302,1)=0,1,MOD(D302-C302,1))),46/24)-MAX(C302,30/24))))*24*F302/(IF(MOD(D302-C302,1)=0,1,MOD(D302-C302,1))*24)),2))</f>
      </c>
      <c r="H302" s="20">
        <f>IF(B302="","",IFERROR(VLOOKUP(B302,'Kalendārs'!$A$2:$F$734,6,FALSE),IF(WEEKDAY(B302,2)&gt;5,0,$H$4)))</f>
      </c>
      <c r="I302" s="21">
        <f>IF(B302="","",IF(IFERROR(VLOOKUP(B302,'Kalendārs'!$A$2:$D$734,4,FALSE),"")="Svētku diena","Jā",""))</f>
      </c>
      <c r="J302" s="20">
        <f>IF(OR(F302="",H302=""),"",IF(I302="Jā",0,MAX(0,F302-H302)))</f>
      </c>
      <c r="K302" s="20">
        <f>IF(F302="","",IF(I302="Jā",F302,0))</f>
      </c>
      <c r="L302" s="17"/>
    </row>
    <row r="303" spans="1:12" x14ac:dyDescent="0.25">
      <c r="A303" s="17"/>
      <c r="B303" s="18"/>
      <c r="C303" s="19"/>
      <c r="D303" s="19"/>
      <c r="E303" s="17"/>
      <c r="F303" s="20">
        <f>IF(OR(C303="",D303=""),"",ROUND(MAX(0,IF(MOD(D303-C303,1)=0,1,MOD(D303-C303,1))*24-N(E303)/60),2))</f>
      </c>
      <c r="G303" s="20">
        <f>IF(F303="","",ROUND(MAX(0,(IF(MOD(D303-C303,1)=0,1,MOD(D303-C303,1))-(MAX(0,MIN((C303+IF(MOD(D303-C303,1)=0,1,MOD(D303-C303,1))),22/24)-MAX(C303,6/24))+MAX(0,MIN((C303+IF(MOD(D303-C303,1)=0,1,MOD(D303-C303,1))),46/24)-MAX(C303,30/24))))*24*F303/(IF(MOD(D303-C303,1)=0,1,MOD(D303-C303,1))*24)),2))</f>
      </c>
      <c r="H303" s="20">
        <f>IF(B303="","",IFERROR(VLOOKUP(B303,'Kalendārs'!$A$2:$F$734,6,FALSE),IF(WEEKDAY(B303,2)&gt;5,0,$H$4)))</f>
      </c>
      <c r="I303" s="21">
        <f>IF(B303="","",IF(IFERROR(VLOOKUP(B303,'Kalendārs'!$A$2:$D$734,4,FALSE),"")="Svētku diena","Jā",""))</f>
      </c>
      <c r="J303" s="20">
        <f>IF(OR(F303="",H303=""),"",IF(I303="Jā",0,MAX(0,F303-H303)))</f>
      </c>
      <c r="K303" s="20">
        <f>IF(F303="","",IF(I303="Jā",F303,0))</f>
      </c>
      <c r="L303" s="17"/>
    </row>
    <row r="304" spans="1:12" x14ac:dyDescent="0.25">
      <c r="A304" s="17"/>
      <c r="B304" s="18"/>
      <c r="C304" s="19"/>
      <c r="D304" s="19"/>
      <c r="E304" s="17"/>
      <c r="F304" s="20">
        <f>IF(OR(C304="",D304=""),"",ROUND(MAX(0,IF(MOD(D304-C304,1)=0,1,MOD(D304-C304,1))*24-N(E304)/60),2))</f>
      </c>
      <c r="G304" s="20">
        <f>IF(F304="","",ROUND(MAX(0,(IF(MOD(D304-C304,1)=0,1,MOD(D304-C304,1))-(MAX(0,MIN((C304+IF(MOD(D304-C304,1)=0,1,MOD(D304-C304,1))),22/24)-MAX(C304,6/24))+MAX(0,MIN((C304+IF(MOD(D304-C304,1)=0,1,MOD(D304-C304,1))),46/24)-MAX(C304,30/24))))*24*F304/(IF(MOD(D304-C304,1)=0,1,MOD(D304-C304,1))*24)),2))</f>
      </c>
      <c r="H304" s="20">
        <f>IF(B304="","",IFERROR(VLOOKUP(B304,'Kalendārs'!$A$2:$F$734,6,FALSE),IF(WEEKDAY(B304,2)&gt;5,0,$H$4)))</f>
      </c>
      <c r="I304" s="21">
        <f>IF(B304="","",IF(IFERROR(VLOOKUP(B304,'Kalendārs'!$A$2:$D$734,4,FALSE),"")="Svētku diena","Jā",""))</f>
      </c>
      <c r="J304" s="20">
        <f>IF(OR(F304="",H304=""),"",IF(I304="Jā",0,MAX(0,F304-H304)))</f>
      </c>
      <c r="K304" s="20">
        <f>IF(F304="","",IF(I304="Jā",F304,0))</f>
      </c>
      <c r="L304" s="17"/>
    </row>
    <row r="305" spans="1:12" x14ac:dyDescent="0.25">
      <c r="A305" s="17"/>
      <c r="B305" s="18"/>
      <c r="C305" s="19"/>
      <c r="D305" s="19"/>
      <c r="E305" s="17"/>
      <c r="F305" s="20">
        <f>IF(OR(C305="",D305=""),"",ROUND(MAX(0,IF(MOD(D305-C305,1)=0,1,MOD(D305-C305,1))*24-N(E305)/60),2))</f>
      </c>
      <c r="G305" s="20">
        <f>IF(F305="","",ROUND(MAX(0,(IF(MOD(D305-C305,1)=0,1,MOD(D305-C305,1))-(MAX(0,MIN((C305+IF(MOD(D305-C305,1)=0,1,MOD(D305-C305,1))),22/24)-MAX(C305,6/24))+MAX(0,MIN((C305+IF(MOD(D305-C305,1)=0,1,MOD(D305-C305,1))),46/24)-MAX(C305,30/24))))*24*F305/(IF(MOD(D305-C305,1)=0,1,MOD(D305-C305,1))*24)),2))</f>
      </c>
      <c r="H305" s="20">
        <f>IF(B305="","",IFERROR(VLOOKUP(B305,'Kalendārs'!$A$2:$F$734,6,FALSE),IF(WEEKDAY(B305,2)&gt;5,0,$H$4)))</f>
      </c>
      <c r="I305" s="21">
        <f>IF(B305="","",IF(IFERROR(VLOOKUP(B305,'Kalendārs'!$A$2:$D$734,4,FALSE),"")="Svētku diena","Jā",""))</f>
      </c>
      <c r="J305" s="20">
        <f>IF(OR(F305="",H305=""),"",IF(I305="Jā",0,MAX(0,F305-H305)))</f>
      </c>
      <c r="K305" s="20">
        <f>IF(F305="","",IF(I305="Jā",F305,0))</f>
      </c>
      <c r="L305" s="17"/>
    </row>
    <row r="306" spans="1:12" x14ac:dyDescent="0.25">
      <c r="A306" s="17"/>
      <c r="B306" s="18"/>
      <c r="C306" s="19"/>
      <c r="D306" s="19"/>
      <c r="E306" s="17"/>
      <c r="F306" s="20">
        <f>IF(OR(C306="",D306=""),"",ROUND(MAX(0,IF(MOD(D306-C306,1)=0,1,MOD(D306-C306,1))*24-N(E306)/60),2))</f>
      </c>
      <c r="G306" s="20">
        <f>IF(F306="","",ROUND(MAX(0,(IF(MOD(D306-C306,1)=0,1,MOD(D306-C306,1))-(MAX(0,MIN((C306+IF(MOD(D306-C306,1)=0,1,MOD(D306-C306,1))),22/24)-MAX(C306,6/24))+MAX(0,MIN((C306+IF(MOD(D306-C306,1)=0,1,MOD(D306-C306,1))),46/24)-MAX(C306,30/24))))*24*F306/(IF(MOD(D306-C306,1)=0,1,MOD(D306-C306,1))*24)),2))</f>
      </c>
      <c r="H306" s="20">
        <f>IF(B306="","",IFERROR(VLOOKUP(B306,'Kalendārs'!$A$2:$F$734,6,FALSE),IF(WEEKDAY(B306,2)&gt;5,0,$H$4)))</f>
      </c>
      <c r="I306" s="21">
        <f>IF(B306="","",IF(IFERROR(VLOOKUP(B306,'Kalendārs'!$A$2:$D$734,4,FALSE),"")="Svētku diena","Jā",""))</f>
      </c>
      <c r="J306" s="20">
        <f>IF(OR(F306="",H306=""),"",IF(I306="Jā",0,MAX(0,F306-H306)))</f>
      </c>
      <c r="K306" s="20">
        <f>IF(F306="","",IF(I306="Jā",F306,0))</f>
      </c>
      <c r="L306" s="17"/>
    </row>
    <row r="307" spans="1:12" x14ac:dyDescent="0.25">
      <c r="A307" s="17"/>
      <c r="B307" s="18"/>
      <c r="C307" s="19"/>
      <c r="D307" s="19"/>
      <c r="E307" s="17"/>
      <c r="F307" s="20">
        <f>IF(OR(C307="",D307=""),"",ROUND(MAX(0,IF(MOD(D307-C307,1)=0,1,MOD(D307-C307,1))*24-N(E307)/60),2))</f>
      </c>
      <c r="G307" s="20">
        <f>IF(F307="","",ROUND(MAX(0,(IF(MOD(D307-C307,1)=0,1,MOD(D307-C307,1))-(MAX(0,MIN((C307+IF(MOD(D307-C307,1)=0,1,MOD(D307-C307,1))),22/24)-MAX(C307,6/24))+MAX(0,MIN((C307+IF(MOD(D307-C307,1)=0,1,MOD(D307-C307,1))),46/24)-MAX(C307,30/24))))*24*F307/(IF(MOD(D307-C307,1)=0,1,MOD(D307-C307,1))*24)),2))</f>
      </c>
      <c r="H307" s="20">
        <f>IF(B307="","",IFERROR(VLOOKUP(B307,'Kalendārs'!$A$2:$F$734,6,FALSE),IF(WEEKDAY(B307,2)&gt;5,0,$H$4)))</f>
      </c>
      <c r="I307" s="21">
        <f>IF(B307="","",IF(IFERROR(VLOOKUP(B307,'Kalendārs'!$A$2:$D$734,4,FALSE),"")="Svētku diena","Jā",""))</f>
      </c>
      <c r="J307" s="20">
        <f>IF(OR(F307="",H307=""),"",IF(I307="Jā",0,MAX(0,F307-H307)))</f>
      </c>
      <c r="K307" s="20">
        <f>IF(F307="","",IF(I307="Jā",F307,0))</f>
      </c>
      <c r="L307" s="17"/>
    </row>
    <row r="308" spans="1:12" x14ac:dyDescent="0.25">
      <c r="A308" s="17"/>
      <c r="B308" s="18"/>
      <c r="C308" s="19"/>
      <c r="D308" s="19"/>
      <c r="E308" s="17"/>
      <c r="F308" s="20">
        <f>IF(OR(C308="",D308=""),"",ROUND(MAX(0,IF(MOD(D308-C308,1)=0,1,MOD(D308-C308,1))*24-N(E308)/60),2))</f>
      </c>
      <c r="G308" s="20">
        <f>IF(F308="","",ROUND(MAX(0,(IF(MOD(D308-C308,1)=0,1,MOD(D308-C308,1))-(MAX(0,MIN((C308+IF(MOD(D308-C308,1)=0,1,MOD(D308-C308,1))),22/24)-MAX(C308,6/24))+MAX(0,MIN((C308+IF(MOD(D308-C308,1)=0,1,MOD(D308-C308,1))),46/24)-MAX(C308,30/24))))*24*F308/(IF(MOD(D308-C308,1)=0,1,MOD(D308-C308,1))*24)),2))</f>
      </c>
      <c r="H308" s="20">
        <f>IF(B308="","",IFERROR(VLOOKUP(B308,'Kalendārs'!$A$2:$F$734,6,FALSE),IF(WEEKDAY(B308,2)&gt;5,0,$H$4)))</f>
      </c>
      <c r="I308" s="21">
        <f>IF(B308="","",IF(IFERROR(VLOOKUP(B308,'Kalendārs'!$A$2:$D$734,4,FALSE),"")="Svētku diena","Jā",""))</f>
      </c>
      <c r="J308" s="20">
        <f>IF(OR(F308="",H308=""),"",IF(I308="Jā",0,MAX(0,F308-H308)))</f>
      </c>
      <c r="K308" s="20">
        <f>IF(F308="","",IF(I308="Jā",F308,0))</f>
      </c>
      <c r="L308" s="17"/>
    </row>
    <row r="309" spans="1:12" x14ac:dyDescent="0.25">
      <c r="A309" s="17"/>
      <c r="B309" s="18"/>
      <c r="C309" s="19"/>
      <c r="D309" s="19"/>
      <c r="E309" s="17"/>
      <c r="F309" s="20">
        <f>IF(OR(C309="",D309=""),"",ROUND(MAX(0,IF(MOD(D309-C309,1)=0,1,MOD(D309-C309,1))*24-N(E309)/60),2))</f>
      </c>
      <c r="G309" s="20">
        <f>IF(F309="","",ROUND(MAX(0,(IF(MOD(D309-C309,1)=0,1,MOD(D309-C309,1))-(MAX(0,MIN((C309+IF(MOD(D309-C309,1)=0,1,MOD(D309-C309,1))),22/24)-MAX(C309,6/24))+MAX(0,MIN((C309+IF(MOD(D309-C309,1)=0,1,MOD(D309-C309,1))),46/24)-MAX(C309,30/24))))*24*F309/(IF(MOD(D309-C309,1)=0,1,MOD(D309-C309,1))*24)),2))</f>
      </c>
      <c r="H309" s="20">
        <f>IF(B309="","",IFERROR(VLOOKUP(B309,'Kalendārs'!$A$2:$F$734,6,FALSE),IF(WEEKDAY(B309,2)&gt;5,0,$H$4)))</f>
      </c>
      <c r="I309" s="21">
        <f>IF(B309="","",IF(IFERROR(VLOOKUP(B309,'Kalendārs'!$A$2:$D$734,4,FALSE),"")="Svētku diena","Jā",""))</f>
      </c>
      <c r="J309" s="20">
        <f>IF(OR(F309="",H309=""),"",IF(I309="Jā",0,MAX(0,F309-H309)))</f>
      </c>
      <c r="K309" s="20">
        <f>IF(F309="","",IF(I309="Jā",F309,0))</f>
      </c>
      <c r="L309" s="17"/>
    </row>
    <row r="310" spans="1:12" x14ac:dyDescent="0.25">
      <c r="A310" s="17"/>
      <c r="B310" s="18"/>
      <c r="C310" s="19"/>
      <c r="D310" s="19"/>
      <c r="E310" s="17"/>
      <c r="F310" s="20">
        <f>IF(OR(C310="",D310=""),"",ROUND(MAX(0,IF(MOD(D310-C310,1)=0,1,MOD(D310-C310,1))*24-N(E310)/60),2))</f>
      </c>
      <c r="G310" s="20">
        <f>IF(F310="","",ROUND(MAX(0,(IF(MOD(D310-C310,1)=0,1,MOD(D310-C310,1))-(MAX(0,MIN((C310+IF(MOD(D310-C310,1)=0,1,MOD(D310-C310,1))),22/24)-MAX(C310,6/24))+MAX(0,MIN((C310+IF(MOD(D310-C310,1)=0,1,MOD(D310-C310,1))),46/24)-MAX(C310,30/24))))*24*F310/(IF(MOD(D310-C310,1)=0,1,MOD(D310-C310,1))*24)),2))</f>
      </c>
      <c r="H310" s="20">
        <f>IF(B310="","",IFERROR(VLOOKUP(B310,'Kalendārs'!$A$2:$F$734,6,FALSE),IF(WEEKDAY(B310,2)&gt;5,0,$H$4)))</f>
      </c>
      <c r="I310" s="21">
        <f>IF(B310="","",IF(IFERROR(VLOOKUP(B310,'Kalendārs'!$A$2:$D$734,4,FALSE),"")="Svētku diena","Jā",""))</f>
      </c>
      <c r="J310" s="20">
        <f>IF(OR(F310="",H310=""),"",IF(I310="Jā",0,MAX(0,F310-H310)))</f>
      </c>
      <c r="K310" s="20">
        <f>IF(F310="","",IF(I310="Jā",F310,0))</f>
      </c>
      <c r="L310" s="17"/>
    </row>
    <row r="311" spans="1:12" x14ac:dyDescent="0.25">
      <c r="A311" s="17"/>
      <c r="B311" s="18"/>
      <c r="C311" s="19"/>
      <c r="D311" s="19"/>
      <c r="E311" s="17"/>
      <c r="F311" s="20">
        <f>IF(OR(C311="",D311=""),"",ROUND(MAX(0,IF(MOD(D311-C311,1)=0,1,MOD(D311-C311,1))*24-N(E311)/60),2))</f>
      </c>
      <c r="G311" s="20">
        <f>IF(F311="","",ROUND(MAX(0,(IF(MOD(D311-C311,1)=0,1,MOD(D311-C311,1))-(MAX(0,MIN((C311+IF(MOD(D311-C311,1)=0,1,MOD(D311-C311,1))),22/24)-MAX(C311,6/24))+MAX(0,MIN((C311+IF(MOD(D311-C311,1)=0,1,MOD(D311-C311,1))),46/24)-MAX(C311,30/24))))*24*F311/(IF(MOD(D311-C311,1)=0,1,MOD(D311-C311,1))*24)),2))</f>
      </c>
      <c r="H311" s="20">
        <f>IF(B311="","",IFERROR(VLOOKUP(B311,'Kalendārs'!$A$2:$F$734,6,FALSE),IF(WEEKDAY(B311,2)&gt;5,0,$H$4)))</f>
      </c>
      <c r="I311" s="21">
        <f>IF(B311="","",IF(IFERROR(VLOOKUP(B311,'Kalendārs'!$A$2:$D$734,4,FALSE),"")="Svētku diena","Jā",""))</f>
      </c>
      <c r="J311" s="20">
        <f>IF(OR(F311="",H311=""),"",IF(I311="Jā",0,MAX(0,F311-H311)))</f>
      </c>
      <c r="K311" s="20">
        <f>IF(F311="","",IF(I311="Jā",F311,0))</f>
      </c>
      <c r="L311" s="17"/>
    </row>
    <row r="312" spans="1:12" x14ac:dyDescent="0.25">
      <c r="A312" s="17"/>
      <c r="B312" s="18"/>
      <c r="C312" s="19"/>
      <c r="D312" s="19"/>
      <c r="E312" s="17"/>
      <c r="F312" s="20">
        <f>IF(OR(C312="",D312=""),"",ROUND(MAX(0,IF(MOD(D312-C312,1)=0,1,MOD(D312-C312,1))*24-N(E312)/60),2))</f>
      </c>
      <c r="G312" s="20">
        <f>IF(F312="","",ROUND(MAX(0,(IF(MOD(D312-C312,1)=0,1,MOD(D312-C312,1))-(MAX(0,MIN((C312+IF(MOD(D312-C312,1)=0,1,MOD(D312-C312,1))),22/24)-MAX(C312,6/24))+MAX(0,MIN((C312+IF(MOD(D312-C312,1)=0,1,MOD(D312-C312,1))),46/24)-MAX(C312,30/24))))*24*F312/(IF(MOD(D312-C312,1)=0,1,MOD(D312-C312,1))*24)),2))</f>
      </c>
      <c r="H312" s="20">
        <f>IF(B312="","",IFERROR(VLOOKUP(B312,'Kalendārs'!$A$2:$F$734,6,FALSE),IF(WEEKDAY(B312,2)&gt;5,0,$H$4)))</f>
      </c>
      <c r="I312" s="21">
        <f>IF(B312="","",IF(IFERROR(VLOOKUP(B312,'Kalendārs'!$A$2:$D$734,4,FALSE),"")="Svētku diena","Jā",""))</f>
      </c>
      <c r="J312" s="20">
        <f>IF(OR(F312="",H312=""),"",IF(I312="Jā",0,MAX(0,F312-H312)))</f>
      </c>
      <c r="K312" s="20">
        <f>IF(F312="","",IF(I312="Jā",F312,0))</f>
      </c>
      <c r="L312" s="17"/>
    </row>
    <row r="313" spans="1:12" x14ac:dyDescent="0.25">
      <c r="A313" s="17"/>
      <c r="B313" s="18"/>
      <c r="C313" s="19"/>
      <c r="D313" s="19"/>
      <c r="E313" s="17"/>
      <c r="F313" s="20">
        <f>IF(OR(C313="",D313=""),"",ROUND(MAX(0,IF(MOD(D313-C313,1)=0,1,MOD(D313-C313,1))*24-N(E313)/60),2))</f>
      </c>
      <c r="G313" s="20">
        <f>IF(F313="","",ROUND(MAX(0,(IF(MOD(D313-C313,1)=0,1,MOD(D313-C313,1))-(MAX(0,MIN((C313+IF(MOD(D313-C313,1)=0,1,MOD(D313-C313,1))),22/24)-MAX(C313,6/24))+MAX(0,MIN((C313+IF(MOD(D313-C313,1)=0,1,MOD(D313-C313,1))),46/24)-MAX(C313,30/24))))*24*F313/(IF(MOD(D313-C313,1)=0,1,MOD(D313-C313,1))*24)),2))</f>
      </c>
      <c r="H313" s="20">
        <f>IF(B313="","",IFERROR(VLOOKUP(B313,'Kalendārs'!$A$2:$F$734,6,FALSE),IF(WEEKDAY(B313,2)&gt;5,0,$H$4)))</f>
      </c>
      <c r="I313" s="21">
        <f>IF(B313="","",IF(IFERROR(VLOOKUP(B313,'Kalendārs'!$A$2:$D$734,4,FALSE),"")="Svētku diena","Jā",""))</f>
      </c>
      <c r="J313" s="20">
        <f>IF(OR(F313="",H313=""),"",IF(I313="Jā",0,MAX(0,F313-H313)))</f>
      </c>
      <c r="K313" s="20">
        <f>IF(F313="","",IF(I313="Jā",F313,0))</f>
      </c>
      <c r="L313" s="17"/>
    </row>
    <row r="314" spans="1:12" x14ac:dyDescent="0.25">
      <c r="A314" s="17"/>
      <c r="B314" s="18"/>
      <c r="C314" s="19"/>
      <c r="D314" s="19"/>
      <c r="E314" s="17"/>
      <c r="F314" s="20">
        <f>IF(OR(C314="",D314=""),"",ROUND(MAX(0,IF(MOD(D314-C314,1)=0,1,MOD(D314-C314,1))*24-N(E314)/60),2))</f>
      </c>
      <c r="G314" s="20">
        <f>IF(F314="","",ROUND(MAX(0,(IF(MOD(D314-C314,1)=0,1,MOD(D314-C314,1))-(MAX(0,MIN((C314+IF(MOD(D314-C314,1)=0,1,MOD(D314-C314,1))),22/24)-MAX(C314,6/24))+MAX(0,MIN((C314+IF(MOD(D314-C314,1)=0,1,MOD(D314-C314,1))),46/24)-MAX(C314,30/24))))*24*F314/(IF(MOD(D314-C314,1)=0,1,MOD(D314-C314,1))*24)),2))</f>
      </c>
      <c r="H314" s="20">
        <f>IF(B314="","",IFERROR(VLOOKUP(B314,'Kalendārs'!$A$2:$F$734,6,FALSE),IF(WEEKDAY(B314,2)&gt;5,0,$H$4)))</f>
      </c>
      <c r="I314" s="21">
        <f>IF(B314="","",IF(IFERROR(VLOOKUP(B314,'Kalendārs'!$A$2:$D$734,4,FALSE),"")="Svētku diena","Jā",""))</f>
      </c>
      <c r="J314" s="20">
        <f>IF(OR(F314="",H314=""),"",IF(I314="Jā",0,MAX(0,F314-H314)))</f>
      </c>
      <c r="K314" s="20">
        <f>IF(F314="","",IF(I314="Jā",F314,0))</f>
      </c>
      <c r="L314" s="17"/>
    </row>
    <row r="315" spans="1:12" x14ac:dyDescent="0.25">
      <c r="A315" s="17"/>
      <c r="B315" s="18"/>
      <c r="C315" s="19"/>
      <c r="D315" s="19"/>
      <c r="E315" s="17"/>
      <c r="F315" s="20">
        <f>IF(OR(C315="",D315=""),"",ROUND(MAX(0,IF(MOD(D315-C315,1)=0,1,MOD(D315-C315,1))*24-N(E315)/60),2))</f>
      </c>
      <c r="G315" s="20">
        <f>IF(F315="","",ROUND(MAX(0,(IF(MOD(D315-C315,1)=0,1,MOD(D315-C315,1))-(MAX(0,MIN((C315+IF(MOD(D315-C315,1)=0,1,MOD(D315-C315,1))),22/24)-MAX(C315,6/24))+MAX(0,MIN((C315+IF(MOD(D315-C315,1)=0,1,MOD(D315-C315,1))),46/24)-MAX(C315,30/24))))*24*F315/(IF(MOD(D315-C315,1)=0,1,MOD(D315-C315,1))*24)),2))</f>
      </c>
      <c r="H315" s="20">
        <f>IF(B315="","",IFERROR(VLOOKUP(B315,'Kalendārs'!$A$2:$F$734,6,FALSE),IF(WEEKDAY(B315,2)&gt;5,0,$H$4)))</f>
      </c>
      <c r="I315" s="21">
        <f>IF(B315="","",IF(IFERROR(VLOOKUP(B315,'Kalendārs'!$A$2:$D$734,4,FALSE),"")="Svētku diena","Jā",""))</f>
      </c>
      <c r="J315" s="20">
        <f>IF(OR(F315="",H315=""),"",IF(I315="Jā",0,MAX(0,F315-H315)))</f>
      </c>
      <c r="K315" s="20">
        <f>IF(F315="","",IF(I315="Jā",F315,0))</f>
      </c>
      <c r="L315" s="17"/>
    </row>
    <row r="316" spans="1:12" x14ac:dyDescent="0.25">
      <c r="A316" s="17"/>
      <c r="B316" s="18"/>
      <c r="C316" s="19"/>
      <c r="D316" s="19"/>
      <c r="E316" s="17"/>
      <c r="F316" s="20">
        <f>IF(OR(C316="",D316=""),"",ROUND(MAX(0,IF(MOD(D316-C316,1)=0,1,MOD(D316-C316,1))*24-N(E316)/60),2))</f>
      </c>
      <c r="G316" s="20">
        <f>IF(F316="","",ROUND(MAX(0,(IF(MOD(D316-C316,1)=0,1,MOD(D316-C316,1))-(MAX(0,MIN((C316+IF(MOD(D316-C316,1)=0,1,MOD(D316-C316,1))),22/24)-MAX(C316,6/24))+MAX(0,MIN((C316+IF(MOD(D316-C316,1)=0,1,MOD(D316-C316,1))),46/24)-MAX(C316,30/24))))*24*F316/(IF(MOD(D316-C316,1)=0,1,MOD(D316-C316,1))*24)),2))</f>
      </c>
      <c r="H316" s="20">
        <f>IF(B316="","",IFERROR(VLOOKUP(B316,'Kalendārs'!$A$2:$F$734,6,FALSE),IF(WEEKDAY(B316,2)&gt;5,0,$H$4)))</f>
      </c>
      <c r="I316" s="21">
        <f>IF(B316="","",IF(IFERROR(VLOOKUP(B316,'Kalendārs'!$A$2:$D$734,4,FALSE),"")="Svētku diena","Jā",""))</f>
      </c>
      <c r="J316" s="20">
        <f>IF(OR(F316="",H316=""),"",IF(I316="Jā",0,MAX(0,F316-H316)))</f>
      </c>
      <c r="K316" s="20">
        <f>IF(F316="","",IF(I316="Jā",F316,0))</f>
      </c>
      <c r="L316" s="17"/>
    </row>
    <row r="317" spans="1:12" x14ac:dyDescent="0.25">
      <c r="A317" s="17"/>
      <c r="B317" s="18"/>
      <c r="C317" s="19"/>
      <c r="D317" s="19"/>
      <c r="E317" s="17"/>
      <c r="F317" s="20">
        <f>IF(OR(C317="",D317=""),"",ROUND(MAX(0,IF(MOD(D317-C317,1)=0,1,MOD(D317-C317,1))*24-N(E317)/60),2))</f>
      </c>
      <c r="G317" s="20">
        <f>IF(F317="","",ROUND(MAX(0,(IF(MOD(D317-C317,1)=0,1,MOD(D317-C317,1))-(MAX(0,MIN((C317+IF(MOD(D317-C317,1)=0,1,MOD(D317-C317,1))),22/24)-MAX(C317,6/24))+MAX(0,MIN((C317+IF(MOD(D317-C317,1)=0,1,MOD(D317-C317,1))),46/24)-MAX(C317,30/24))))*24*F317/(IF(MOD(D317-C317,1)=0,1,MOD(D317-C317,1))*24)),2))</f>
      </c>
      <c r="H317" s="20">
        <f>IF(B317="","",IFERROR(VLOOKUP(B317,'Kalendārs'!$A$2:$F$734,6,FALSE),IF(WEEKDAY(B317,2)&gt;5,0,$H$4)))</f>
      </c>
      <c r="I317" s="21">
        <f>IF(B317="","",IF(IFERROR(VLOOKUP(B317,'Kalendārs'!$A$2:$D$734,4,FALSE),"")="Svētku diena","Jā",""))</f>
      </c>
      <c r="J317" s="20">
        <f>IF(OR(F317="",H317=""),"",IF(I317="Jā",0,MAX(0,F317-H317)))</f>
      </c>
      <c r="K317" s="20">
        <f>IF(F317="","",IF(I317="Jā",F317,0))</f>
      </c>
      <c r="L317" s="17"/>
    </row>
    <row r="318" spans="1:12" x14ac:dyDescent="0.25">
      <c r="A318" s="17"/>
      <c r="B318" s="18"/>
      <c r="C318" s="19"/>
      <c r="D318" s="19"/>
      <c r="E318" s="17"/>
      <c r="F318" s="20">
        <f>IF(OR(C318="",D318=""),"",ROUND(MAX(0,IF(MOD(D318-C318,1)=0,1,MOD(D318-C318,1))*24-N(E318)/60),2))</f>
      </c>
      <c r="G318" s="20">
        <f>IF(F318="","",ROUND(MAX(0,(IF(MOD(D318-C318,1)=0,1,MOD(D318-C318,1))-(MAX(0,MIN((C318+IF(MOD(D318-C318,1)=0,1,MOD(D318-C318,1))),22/24)-MAX(C318,6/24))+MAX(0,MIN((C318+IF(MOD(D318-C318,1)=0,1,MOD(D318-C318,1))),46/24)-MAX(C318,30/24))))*24*F318/(IF(MOD(D318-C318,1)=0,1,MOD(D318-C318,1))*24)),2))</f>
      </c>
      <c r="H318" s="20">
        <f>IF(B318="","",IFERROR(VLOOKUP(B318,'Kalendārs'!$A$2:$F$734,6,FALSE),IF(WEEKDAY(B318,2)&gt;5,0,$H$4)))</f>
      </c>
      <c r="I318" s="21">
        <f>IF(B318="","",IF(IFERROR(VLOOKUP(B318,'Kalendārs'!$A$2:$D$734,4,FALSE),"")="Svētku diena","Jā",""))</f>
      </c>
      <c r="J318" s="20">
        <f>IF(OR(F318="",H318=""),"",IF(I318="Jā",0,MAX(0,F318-H318)))</f>
      </c>
      <c r="K318" s="20">
        <f>IF(F318="","",IF(I318="Jā",F318,0))</f>
      </c>
      <c r="L318" s="17"/>
    </row>
    <row r="319" spans="1:12" x14ac:dyDescent="0.25">
      <c r="A319" s="17"/>
      <c r="B319" s="18"/>
      <c r="C319" s="19"/>
      <c r="D319" s="19"/>
      <c r="E319" s="17"/>
      <c r="F319" s="20">
        <f>IF(OR(C319="",D319=""),"",ROUND(MAX(0,IF(MOD(D319-C319,1)=0,1,MOD(D319-C319,1))*24-N(E319)/60),2))</f>
      </c>
      <c r="G319" s="20">
        <f>IF(F319="","",ROUND(MAX(0,(IF(MOD(D319-C319,1)=0,1,MOD(D319-C319,1))-(MAX(0,MIN((C319+IF(MOD(D319-C319,1)=0,1,MOD(D319-C319,1))),22/24)-MAX(C319,6/24))+MAX(0,MIN((C319+IF(MOD(D319-C319,1)=0,1,MOD(D319-C319,1))),46/24)-MAX(C319,30/24))))*24*F319/(IF(MOD(D319-C319,1)=0,1,MOD(D319-C319,1))*24)),2))</f>
      </c>
      <c r="H319" s="20">
        <f>IF(B319="","",IFERROR(VLOOKUP(B319,'Kalendārs'!$A$2:$F$734,6,FALSE),IF(WEEKDAY(B319,2)&gt;5,0,$H$4)))</f>
      </c>
      <c r="I319" s="21">
        <f>IF(B319="","",IF(IFERROR(VLOOKUP(B319,'Kalendārs'!$A$2:$D$734,4,FALSE),"")="Svētku diena","Jā",""))</f>
      </c>
      <c r="J319" s="20">
        <f>IF(OR(F319="",H319=""),"",IF(I319="Jā",0,MAX(0,F319-H319)))</f>
      </c>
      <c r="K319" s="20">
        <f>IF(F319="","",IF(I319="Jā",F319,0))</f>
      </c>
      <c r="L319" s="17"/>
    </row>
    <row r="320" spans="1:12" x14ac:dyDescent="0.25">
      <c r="A320" s="17"/>
      <c r="B320" s="18"/>
      <c r="C320" s="19"/>
      <c r="D320" s="19"/>
      <c r="E320" s="17"/>
      <c r="F320" s="20">
        <f>IF(OR(C320="",D320=""),"",ROUND(MAX(0,IF(MOD(D320-C320,1)=0,1,MOD(D320-C320,1))*24-N(E320)/60),2))</f>
      </c>
      <c r="G320" s="20">
        <f>IF(F320="","",ROUND(MAX(0,(IF(MOD(D320-C320,1)=0,1,MOD(D320-C320,1))-(MAX(0,MIN((C320+IF(MOD(D320-C320,1)=0,1,MOD(D320-C320,1))),22/24)-MAX(C320,6/24))+MAX(0,MIN((C320+IF(MOD(D320-C320,1)=0,1,MOD(D320-C320,1))),46/24)-MAX(C320,30/24))))*24*F320/(IF(MOD(D320-C320,1)=0,1,MOD(D320-C320,1))*24)),2))</f>
      </c>
      <c r="H320" s="20">
        <f>IF(B320="","",IFERROR(VLOOKUP(B320,'Kalendārs'!$A$2:$F$734,6,FALSE),IF(WEEKDAY(B320,2)&gt;5,0,$H$4)))</f>
      </c>
      <c r="I320" s="21">
        <f>IF(B320="","",IF(IFERROR(VLOOKUP(B320,'Kalendārs'!$A$2:$D$734,4,FALSE),"")="Svētku diena","Jā",""))</f>
      </c>
      <c r="J320" s="20">
        <f>IF(OR(F320="",H320=""),"",IF(I320="Jā",0,MAX(0,F320-H320)))</f>
      </c>
      <c r="K320" s="20">
        <f>IF(F320="","",IF(I320="Jā",F320,0))</f>
      </c>
      <c r="L320" s="17"/>
    </row>
    <row r="321" spans="1:12" x14ac:dyDescent="0.25">
      <c r="A321" s="17"/>
      <c r="B321" s="18"/>
      <c r="C321" s="19"/>
      <c r="D321" s="19"/>
      <c r="E321" s="17"/>
      <c r="F321" s="20">
        <f>IF(OR(C321="",D321=""),"",ROUND(MAX(0,IF(MOD(D321-C321,1)=0,1,MOD(D321-C321,1))*24-N(E321)/60),2))</f>
      </c>
      <c r="G321" s="20">
        <f>IF(F321="","",ROUND(MAX(0,(IF(MOD(D321-C321,1)=0,1,MOD(D321-C321,1))-(MAX(0,MIN((C321+IF(MOD(D321-C321,1)=0,1,MOD(D321-C321,1))),22/24)-MAX(C321,6/24))+MAX(0,MIN((C321+IF(MOD(D321-C321,1)=0,1,MOD(D321-C321,1))),46/24)-MAX(C321,30/24))))*24*F321/(IF(MOD(D321-C321,1)=0,1,MOD(D321-C321,1))*24)),2))</f>
      </c>
      <c r="H321" s="20">
        <f>IF(B321="","",IFERROR(VLOOKUP(B321,'Kalendārs'!$A$2:$F$734,6,FALSE),IF(WEEKDAY(B321,2)&gt;5,0,$H$4)))</f>
      </c>
      <c r="I321" s="21">
        <f>IF(B321="","",IF(IFERROR(VLOOKUP(B321,'Kalendārs'!$A$2:$D$734,4,FALSE),"")="Svētku diena","Jā",""))</f>
      </c>
      <c r="J321" s="20">
        <f>IF(OR(F321="",H321=""),"",IF(I321="Jā",0,MAX(0,F321-H321)))</f>
      </c>
      <c r="K321" s="20">
        <f>IF(F321="","",IF(I321="Jā",F321,0))</f>
      </c>
      <c r="L321" s="17"/>
    </row>
    <row r="322" spans="1:12" x14ac:dyDescent="0.25">
      <c r="A322" s="17"/>
      <c r="B322" s="18"/>
      <c r="C322" s="19"/>
      <c r="D322" s="19"/>
      <c r="E322" s="17"/>
      <c r="F322" s="20">
        <f>IF(OR(C322="",D322=""),"",ROUND(MAX(0,IF(MOD(D322-C322,1)=0,1,MOD(D322-C322,1))*24-N(E322)/60),2))</f>
      </c>
      <c r="G322" s="20">
        <f>IF(F322="","",ROUND(MAX(0,(IF(MOD(D322-C322,1)=0,1,MOD(D322-C322,1))-(MAX(0,MIN((C322+IF(MOD(D322-C322,1)=0,1,MOD(D322-C322,1))),22/24)-MAX(C322,6/24))+MAX(0,MIN((C322+IF(MOD(D322-C322,1)=0,1,MOD(D322-C322,1))),46/24)-MAX(C322,30/24))))*24*F322/(IF(MOD(D322-C322,1)=0,1,MOD(D322-C322,1))*24)),2))</f>
      </c>
      <c r="H322" s="20">
        <f>IF(B322="","",IFERROR(VLOOKUP(B322,'Kalendārs'!$A$2:$F$734,6,FALSE),IF(WEEKDAY(B322,2)&gt;5,0,$H$4)))</f>
      </c>
      <c r="I322" s="21">
        <f>IF(B322="","",IF(IFERROR(VLOOKUP(B322,'Kalendārs'!$A$2:$D$734,4,FALSE),"")="Svētku diena","Jā",""))</f>
      </c>
      <c r="J322" s="20">
        <f>IF(OR(F322="",H322=""),"",IF(I322="Jā",0,MAX(0,F322-H322)))</f>
      </c>
      <c r="K322" s="20">
        <f>IF(F322="","",IF(I322="Jā",F322,0))</f>
      </c>
      <c r="L322" s="17"/>
    </row>
    <row r="323" spans="1:12" x14ac:dyDescent="0.25">
      <c r="A323" s="17"/>
      <c r="B323" s="18"/>
      <c r="C323" s="19"/>
      <c r="D323" s="19"/>
      <c r="E323" s="17"/>
      <c r="F323" s="20">
        <f>IF(OR(C323="",D323=""),"",ROUND(MAX(0,IF(MOD(D323-C323,1)=0,1,MOD(D323-C323,1))*24-N(E323)/60),2))</f>
      </c>
      <c r="G323" s="20">
        <f>IF(F323="","",ROUND(MAX(0,(IF(MOD(D323-C323,1)=0,1,MOD(D323-C323,1))-(MAX(0,MIN((C323+IF(MOD(D323-C323,1)=0,1,MOD(D323-C323,1))),22/24)-MAX(C323,6/24))+MAX(0,MIN((C323+IF(MOD(D323-C323,1)=0,1,MOD(D323-C323,1))),46/24)-MAX(C323,30/24))))*24*F323/(IF(MOD(D323-C323,1)=0,1,MOD(D323-C323,1))*24)),2))</f>
      </c>
      <c r="H323" s="20">
        <f>IF(B323="","",IFERROR(VLOOKUP(B323,'Kalendārs'!$A$2:$F$734,6,FALSE),IF(WEEKDAY(B323,2)&gt;5,0,$H$4)))</f>
      </c>
      <c r="I323" s="21">
        <f>IF(B323="","",IF(IFERROR(VLOOKUP(B323,'Kalendārs'!$A$2:$D$734,4,FALSE),"")="Svētku diena","Jā",""))</f>
      </c>
      <c r="J323" s="20">
        <f>IF(OR(F323="",H323=""),"",IF(I323="Jā",0,MAX(0,F323-H323)))</f>
      </c>
      <c r="K323" s="20">
        <f>IF(F323="","",IF(I323="Jā",F323,0))</f>
      </c>
      <c r="L323" s="17"/>
    </row>
    <row r="324" spans="1:12" x14ac:dyDescent="0.25">
      <c r="A324" s="17"/>
      <c r="B324" s="18"/>
      <c r="C324" s="19"/>
      <c r="D324" s="19"/>
      <c r="E324" s="17"/>
      <c r="F324" s="20">
        <f>IF(OR(C324="",D324=""),"",ROUND(MAX(0,IF(MOD(D324-C324,1)=0,1,MOD(D324-C324,1))*24-N(E324)/60),2))</f>
      </c>
      <c r="G324" s="20">
        <f>IF(F324="","",ROUND(MAX(0,(IF(MOD(D324-C324,1)=0,1,MOD(D324-C324,1))-(MAX(0,MIN((C324+IF(MOD(D324-C324,1)=0,1,MOD(D324-C324,1))),22/24)-MAX(C324,6/24))+MAX(0,MIN((C324+IF(MOD(D324-C324,1)=0,1,MOD(D324-C324,1))),46/24)-MAX(C324,30/24))))*24*F324/(IF(MOD(D324-C324,1)=0,1,MOD(D324-C324,1))*24)),2))</f>
      </c>
      <c r="H324" s="20">
        <f>IF(B324="","",IFERROR(VLOOKUP(B324,'Kalendārs'!$A$2:$F$734,6,FALSE),IF(WEEKDAY(B324,2)&gt;5,0,$H$4)))</f>
      </c>
      <c r="I324" s="21">
        <f>IF(B324="","",IF(IFERROR(VLOOKUP(B324,'Kalendārs'!$A$2:$D$734,4,FALSE),"")="Svētku diena","Jā",""))</f>
      </c>
      <c r="J324" s="20">
        <f>IF(OR(F324="",H324=""),"",IF(I324="Jā",0,MAX(0,F324-H324)))</f>
      </c>
      <c r="K324" s="20">
        <f>IF(F324="","",IF(I324="Jā",F324,0))</f>
      </c>
      <c r="L324" s="17"/>
    </row>
    <row r="325" spans="1:12" x14ac:dyDescent="0.25">
      <c r="A325" s="17"/>
      <c r="B325" s="18"/>
      <c r="C325" s="19"/>
      <c r="D325" s="19"/>
      <c r="E325" s="17"/>
      <c r="F325" s="20">
        <f>IF(OR(C325="",D325=""),"",ROUND(MAX(0,IF(MOD(D325-C325,1)=0,1,MOD(D325-C325,1))*24-N(E325)/60),2))</f>
      </c>
      <c r="G325" s="20">
        <f>IF(F325="","",ROUND(MAX(0,(IF(MOD(D325-C325,1)=0,1,MOD(D325-C325,1))-(MAX(0,MIN((C325+IF(MOD(D325-C325,1)=0,1,MOD(D325-C325,1))),22/24)-MAX(C325,6/24))+MAX(0,MIN((C325+IF(MOD(D325-C325,1)=0,1,MOD(D325-C325,1))),46/24)-MAX(C325,30/24))))*24*F325/(IF(MOD(D325-C325,1)=0,1,MOD(D325-C325,1))*24)),2))</f>
      </c>
      <c r="H325" s="20">
        <f>IF(B325="","",IFERROR(VLOOKUP(B325,'Kalendārs'!$A$2:$F$734,6,FALSE),IF(WEEKDAY(B325,2)&gt;5,0,$H$4)))</f>
      </c>
      <c r="I325" s="21">
        <f>IF(B325="","",IF(IFERROR(VLOOKUP(B325,'Kalendārs'!$A$2:$D$734,4,FALSE),"")="Svētku diena","Jā",""))</f>
      </c>
      <c r="J325" s="20">
        <f>IF(OR(F325="",H325=""),"",IF(I325="Jā",0,MAX(0,F325-H325)))</f>
      </c>
      <c r="K325" s="20">
        <f>IF(F325="","",IF(I325="Jā",F325,0))</f>
      </c>
      <c r="L325" s="17"/>
    </row>
    <row r="326" spans="1:12" x14ac:dyDescent="0.25">
      <c r="A326" s="17"/>
      <c r="B326" s="18"/>
      <c r="C326" s="19"/>
      <c r="D326" s="19"/>
      <c r="E326" s="17"/>
      <c r="F326" s="20">
        <f>IF(OR(C326="",D326=""),"",ROUND(MAX(0,IF(MOD(D326-C326,1)=0,1,MOD(D326-C326,1))*24-N(E326)/60),2))</f>
      </c>
      <c r="G326" s="20">
        <f>IF(F326="","",ROUND(MAX(0,(IF(MOD(D326-C326,1)=0,1,MOD(D326-C326,1))-(MAX(0,MIN((C326+IF(MOD(D326-C326,1)=0,1,MOD(D326-C326,1))),22/24)-MAX(C326,6/24))+MAX(0,MIN((C326+IF(MOD(D326-C326,1)=0,1,MOD(D326-C326,1))),46/24)-MAX(C326,30/24))))*24*F326/(IF(MOD(D326-C326,1)=0,1,MOD(D326-C326,1))*24)),2))</f>
      </c>
      <c r="H326" s="20">
        <f>IF(B326="","",IFERROR(VLOOKUP(B326,'Kalendārs'!$A$2:$F$734,6,FALSE),IF(WEEKDAY(B326,2)&gt;5,0,$H$4)))</f>
      </c>
      <c r="I326" s="21">
        <f>IF(B326="","",IF(IFERROR(VLOOKUP(B326,'Kalendārs'!$A$2:$D$734,4,FALSE),"")="Svētku diena","Jā",""))</f>
      </c>
      <c r="J326" s="20">
        <f>IF(OR(F326="",H326=""),"",IF(I326="Jā",0,MAX(0,F326-H326)))</f>
      </c>
      <c r="K326" s="20">
        <f>IF(F326="","",IF(I326="Jā",F326,0))</f>
      </c>
      <c r="L326" s="17"/>
    </row>
    <row r="327" spans="1:12" x14ac:dyDescent="0.25">
      <c r="A327" s="17"/>
      <c r="B327" s="18"/>
      <c r="C327" s="19"/>
      <c r="D327" s="19"/>
      <c r="E327" s="17"/>
      <c r="F327" s="20">
        <f>IF(OR(C327="",D327=""),"",ROUND(MAX(0,IF(MOD(D327-C327,1)=0,1,MOD(D327-C327,1))*24-N(E327)/60),2))</f>
      </c>
      <c r="G327" s="20">
        <f>IF(F327="","",ROUND(MAX(0,(IF(MOD(D327-C327,1)=0,1,MOD(D327-C327,1))-(MAX(0,MIN((C327+IF(MOD(D327-C327,1)=0,1,MOD(D327-C327,1))),22/24)-MAX(C327,6/24))+MAX(0,MIN((C327+IF(MOD(D327-C327,1)=0,1,MOD(D327-C327,1))),46/24)-MAX(C327,30/24))))*24*F327/(IF(MOD(D327-C327,1)=0,1,MOD(D327-C327,1))*24)),2))</f>
      </c>
      <c r="H327" s="20">
        <f>IF(B327="","",IFERROR(VLOOKUP(B327,'Kalendārs'!$A$2:$F$734,6,FALSE),IF(WEEKDAY(B327,2)&gt;5,0,$H$4)))</f>
      </c>
      <c r="I327" s="21">
        <f>IF(B327="","",IF(IFERROR(VLOOKUP(B327,'Kalendārs'!$A$2:$D$734,4,FALSE),"")="Svētku diena","Jā",""))</f>
      </c>
      <c r="J327" s="20">
        <f>IF(OR(F327="",H327=""),"",IF(I327="Jā",0,MAX(0,F327-H327)))</f>
      </c>
      <c r="K327" s="20">
        <f>IF(F327="","",IF(I327="Jā",F327,0))</f>
      </c>
      <c r="L327" s="17"/>
    </row>
    <row r="328" spans="1:12" x14ac:dyDescent="0.25">
      <c r="A328" s="17"/>
      <c r="B328" s="18"/>
      <c r="C328" s="19"/>
      <c r="D328" s="19"/>
      <c r="E328" s="17"/>
      <c r="F328" s="20">
        <f>IF(OR(C328="",D328=""),"",ROUND(MAX(0,IF(MOD(D328-C328,1)=0,1,MOD(D328-C328,1))*24-N(E328)/60),2))</f>
      </c>
      <c r="G328" s="20">
        <f>IF(F328="","",ROUND(MAX(0,(IF(MOD(D328-C328,1)=0,1,MOD(D328-C328,1))-(MAX(0,MIN((C328+IF(MOD(D328-C328,1)=0,1,MOD(D328-C328,1))),22/24)-MAX(C328,6/24))+MAX(0,MIN((C328+IF(MOD(D328-C328,1)=0,1,MOD(D328-C328,1))),46/24)-MAX(C328,30/24))))*24*F328/(IF(MOD(D328-C328,1)=0,1,MOD(D328-C328,1))*24)),2))</f>
      </c>
      <c r="H328" s="20">
        <f>IF(B328="","",IFERROR(VLOOKUP(B328,'Kalendārs'!$A$2:$F$734,6,FALSE),IF(WEEKDAY(B328,2)&gt;5,0,$H$4)))</f>
      </c>
      <c r="I328" s="21">
        <f>IF(B328="","",IF(IFERROR(VLOOKUP(B328,'Kalendārs'!$A$2:$D$734,4,FALSE),"")="Svētku diena","Jā",""))</f>
      </c>
      <c r="J328" s="20">
        <f>IF(OR(F328="",H328=""),"",IF(I328="Jā",0,MAX(0,F328-H328)))</f>
      </c>
      <c r="K328" s="20">
        <f>IF(F328="","",IF(I328="Jā",F328,0))</f>
      </c>
      <c r="L328" s="17"/>
    </row>
    <row r="329" spans="1:12" x14ac:dyDescent="0.25">
      <c r="A329" s="17"/>
      <c r="B329" s="18"/>
      <c r="C329" s="19"/>
      <c r="D329" s="19"/>
      <c r="E329" s="17"/>
      <c r="F329" s="20">
        <f>IF(OR(C329="",D329=""),"",ROUND(MAX(0,IF(MOD(D329-C329,1)=0,1,MOD(D329-C329,1))*24-N(E329)/60),2))</f>
      </c>
      <c r="G329" s="20">
        <f>IF(F329="","",ROUND(MAX(0,(IF(MOD(D329-C329,1)=0,1,MOD(D329-C329,1))-(MAX(0,MIN((C329+IF(MOD(D329-C329,1)=0,1,MOD(D329-C329,1))),22/24)-MAX(C329,6/24))+MAX(0,MIN((C329+IF(MOD(D329-C329,1)=0,1,MOD(D329-C329,1))),46/24)-MAX(C329,30/24))))*24*F329/(IF(MOD(D329-C329,1)=0,1,MOD(D329-C329,1))*24)),2))</f>
      </c>
      <c r="H329" s="20">
        <f>IF(B329="","",IFERROR(VLOOKUP(B329,'Kalendārs'!$A$2:$F$734,6,FALSE),IF(WEEKDAY(B329,2)&gt;5,0,$H$4)))</f>
      </c>
      <c r="I329" s="21">
        <f>IF(B329="","",IF(IFERROR(VLOOKUP(B329,'Kalendārs'!$A$2:$D$734,4,FALSE),"")="Svētku diena","Jā",""))</f>
      </c>
      <c r="J329" s="20">
        <f>IF(OR(F329="",H329=""),"",IF(I329="Jā",0,MAX(0,F329-H329)))</f>
      </c>
      <c r="K329" s="20">
        <f>IF(F329="","",IF(I329="Jā",F329,0))</f>
      </c>
      <c r="L329" s="17"/>
    </row>
    <row r="330" spans="1:12" x14ac:dyDescent="0.25">
      <c r="A330" s="17"/>
      <c r="B330" s="18"/>
      <c r="C330" s="19"/>
      <c r="D330" s="19"/>
      <c r="E330" s="17"/>
      <c r="F330" s="20">
        <f>IF(OR(C330="",D330=""),"",ROUND(MAX(0,IF(MOD(D330-C330,1)=0,1,MOD(D330-C330,1))*24-N(E330)/60),2))</f>
      </c>
      <c r="G330" s="20">
        <f>IF(F330="","",ROUND(MAX(0,(IF(MOD(D330-C330,1)=0,1,MOD(D330-C330,1))-(MAX(0,MIN((C330+IF(MOD(D330-C330,1)=0,1,MOD(D330-C330,1))),22/24)-MAX(C330,6/24))+MAX(0,MIN((C330+IF(MOD(D330-C330,1)=0,1,MOD(D330-C330,1))),46/24)-MAX(C330,30/24))))*24*F330/(IF(MOD(D330-C330,1)=0,1,MOD(D330-C330,1))*24)),2))</f>
      </c>
      <c r="H330" s="20">
        <f>IF(B330="","",IFERROR(VLOOKUP(B330,'Kalendārs'!$A$2:$F$734,6,FALSE),IF(WEEKDAY(B330,2)&gt;5,0,$H$4)))</f>
      </c>
      <c r="I330" s="21">
        <f>IF(B330="","",IF(IFERROR(VLOOKUP(B330,'Kalendārs'!$A$2:$D$734,4,FALSE),"")="Svētku diena","Jā",""))</f>
      </c>
      <c r="J330" s="20">
        <f>IF(OR(F330="",H330=""),"",IF(I330="Jā",0,MAX(0,F330-H330)))</f>
      </c>
      <c r="K330" s="20">
        <f>IF(F330="","",IF(I330="Jā",F330,0))</f>
      </c>
      <c r="L330" s="17"/>
    </row>
    <row r="331" spans="1:12" x14ac:dyDescent="0.25">
      <c r="A331" s="17"/>
      <c r="B331" s="18"/>
      <c r="C331" s="19"/>
      <c r="D331" s="19"/>
      <c r="E331" s="17"/>
      <c r="F331" s="20">
        <f>IF(OR(C331="",D331=""),"",ROUND(MAX(0,IF(MOD(D331-C331,1)=0,1,MOD(D331-C331,1))*24-N(E331)/60),2))</f>
      </c>
      <c r="G331" s="20">
        <f>IF(F331="","",ROUND(MAX(0,(IF(MOD(D331-C331,1)=0,1,MOD(D331-C331,1))-(MAX(0,MIN((C331+IF(MOD(D331-C331,1)=0,1,MOD(D331-C331,1))),22/24)-MAX(C331,6/24))+MAX(0,MIN((C331+IF(MOD(D331-C331,1)=0,1,MOD(D331-C331,1))),46/24)-MAX(C331,30/24))))*24*F331/(IF(MOD(D331-C331,1)=0,1,MOD(D331-C331,1))*24)),2))</f>
      </c>
      <c r="H331" s="20">
        <f>IF(B331="","",IFERROR(VLOOKUP(B331,'Kalendārs'!$A$2:$F$734,6,FALSE),IF(WEEKDAY(B331,2)&gt;5,0,$H$4)))</f>
      </c>
      <c r="I331" s="21">
        <f>IF(B331="","",IF(IFERROR(VLOOKUP(B331,'Kalendārs'!$A$2:$D$734,4,FALSE),"")="Svētku diena","Jā",""))</f>
      </c>
      <c r="J331" s="20">
        <f>IF(OR(F331="",H331=""),"",IF(I331="Jā",0,MAX(0,F331-H331)))</f>
      </c>
      <c r="K331" s="20">
        <f>IF(F331="","",IF(I331="Jā",F331,0))</f>
      </c>
      <c r="L331" s="17"/>
    </row>
    <row r="332" spans="1:12" x14ac:dyDescent="0.25">
      <c r="A332" s="17"/>
      <c r="B332" s="18"/>
      <c r="C332" s="19"/>
      <c r="D332" s="19"/>
      <c r="E332" s="17"/>
      <c r="F332" s="20">
        <f>IF(OR(C332="",D332=""),"",ROUND(MAX(0,IF(MOD(D332-C332,1)=0,1,MOD(D332-C332,1))*24-N(E332)/60),2))</f>
      </c>
      <c r="G332" s="20">
        <f>IF(F332="","",ROUND(MAX(0,(IF(MOD(D332-C332,1)=0,1,MOD(D332-C332,1))-(MAX(0,MIN((C332+IF(MOD(D332-C332,1)=0,1,MOD(D332-C332,1))),22/24)-MAX(C332,6/24))+MAX(0,MIN((C332+IF(MOD(D332-C332,1)=0,1,MOD(D332-C332,1))),46/24)-MAX(C332,30/24))))*24*F332/(IF(MOD(D332-C332,1)=0,1,MOD(D332-C332,1))*24)),2))</f>
      </c>
      <c r="H332" s="20">
        <f>IF(B332="","",IFERROR(VLOOKUP(B332,'Kalendārs'!$A$2:$F$734,6,FALSE),IF(WEEKDAY(B332,2)&gt;5,0,$H$4)))</f>
      </c>
      <c r="I332" s="21">
        <f>IF(B332="","",IF(IFERROR(VLOOKUP(B332,'Kalendārs'!$A$2:$D$734,4,FALSE),"")="Svētku diena","Jā",""))</f>
      </c>
      <c r="J332" s="20">
        <f>IF(OR(F332="",H332=""),"",IF(I332="Jā",0,MAX(0,F332-H332)))</f>
      </c>
      <c r="K332" s="20">
        <f>IF(F332="","",IF(I332="Jā",F332,0))</f>
      </c>
      <c r="L332" s="17"/>
    </row>
    <row r="333" spans="1:12" x14ac:dyDescent="0.25">
      <c r="A333" s="17"/>
      <c r="B333" s="18"/>
      <c r="C333" s="19"/>
      <c r="D333" s="19"/>
      <c r="E333" s="17"/>
      <c r="F333" s="20">
        <f>IF(OR(C333="",D333=""),"",ROUND(MAX(0,IF(MOD(D333-C333,1)=0,1,MOD(D333-C333,1))*24-N(E333)/60),2))</f>
      </c>
      <c r="G333" s="20">
        <f>IF(F333="","",ROUND(MAX(0,(IF(MOD(D333-C333,1)=0,1,MOD(D333-C333,1))-(MAX(0,MIN((C333+IF(MOD(D333-C333,1)=0,1,MOD(D333-C333,1))),22/24)-MAX(C333,6/24))+MAX(0,MIN((C333+IF(MOD(D333-C333,1)=0,1,MOD(D333-C333,1))),46/24)-MAX(C333,30/24))))*24*F333/(IF(MOD(D333-C333,1)=0,1,MOD(D333-C333,1))*24)),2))</f>
      </c>
      <c r="H333" s="20">
        <f>IF(B333="","",IFERROR(VLOOKUP(B333,'Kalendārs'!$A$2:$F$734,6,FALSE),IF(WEEKDAY(B333,2)&gt;5,0,$H$4)))</f>
      </c>
      <c r="I333" s="21">
        <f>IF(B333="","",IF(IFERROR(VLOOKUP(B333,'Kalendārs'!$A$2:$D$734,4,FALSE),"")="Svētku diena","Jā",""))</f>
      </c>
      <c r="J333" s="20">
        <f>IF(OR(F333="",H333=""),"",IF(I333="Jā",0,MAX(0,F333-H333)))</f>
      </c>
      <c r="K333" s="20">
        <f>IF(F333="","",IF(I333="Jā",F333,0))</f>
      </c>
      <c r="L333" s="17"/>
    </row>
    <row r="334" spans="1:12" x14ac:dyDescent="0.25">
      <c r="A334" s="17"/>
      <c r="B334" s="18"/>
      <c r="C334" s="19"/>
      <c r="D334" s="19"/>
      <c r="E334" s="17"/>
      <c r="F334" s="20">
        <f>IF(OR(C334="",D334=""),"",ROUND(MAX(0,IF(MOD(D334-C334,1)=0,1,MOD(D334-C334,1))*24-N(E334)/60),2))</f>
      </c>
      <c r="G334" s="20">
        <f>IF(F334="","",ROUND(MAX(0,(IF(MOD(D334-C334,1)=0,1,MOD(D334-C334,1))-(MAX(0,MIN((C334+IF(MOD(D334-C334,1)=0,1,MOD(D334-C334,1))),22/24)-MAX(C334,6/24))+MAX(0,MIN((C334+IF(MOD(D334-C334,1)=0,1,MOD(D334-C334,1))),46/24)-MAX(C334,30/24))))*24*F334/(IF(MOD(D334-C334,1)=0,1,MOD(D334-C334,1))*24)),2))</f>
      </c>
      <c r="H334" s="20">
        <f>IF(B334="","",IFERROR(VLOOKUP(B334,'Kalendārs'!$A$2:$F$734,6,FALSE),IF(WEEKDAY(B334,2)&gt;5,0,$H$4)))</f>
      </c>
      <c r="I334" s="21">
        <f>IF(B334="","",IF(IFERROR(VLOOKUP(B334,'Kalendārs'!$A$2:$D$734,4,FALSE),"")="Svētku diena","Jā",""))</f>
      </c>
      <c r="J334" s="20">
        <f>IF(OR(F334="",H334=""),"",IF(I334="Jā",0,MAX(0,F334-H334)))</f>
      </c>
      <c r="K334" s="20">
        <f>IF(F334="","",IF(I334="Jā",F334,0))</f>
      </c>
      <c r="L334" s="17"/>
    </row>
    <row r="335" spans="1:12" x14ac:dyDescent="0.25">
      <c r="A335" s="17"/>
      <c r="B335" s="18"/>
      <c r="C335" s="19"/>
      <c r="D335" s="19"/>
      <c r="E335" s="17"/>
      <c r="F335" s="20">
        <f>IF(OR(C335="",D335=""),"",ROUND(MAX(0,IF(MOD(D335-C335,1)=0,1,MOD(D335-C335,1))*24-N(E335)/60),2))</f>
      </c>
      <c r="G335" s="20">
        <f>IF(F335="","",ROUND(MAX(0,(IF(MOD(D335-C335,1)=0,1,MOD(D335-C335,1))-(MAX(0,MIN((C335+IF(MOD(D335-C335,1)=0,1,MOD(D335-C335,1))),22/24)-MAX(C335,6/24))+MAX(0,MIN((C335+IF(MOD(D335-C335,1)=0,1,MOD(D335-C335,1))),46/24)-MAX(C335,30/24))))*24*F335/(IF(MOD(D335-C335,1)=0,1,MOD(D335-C335,1))*24)),2))</f>
      </c>
      <c r="H335" s="20">
        <f>IF(B335="","",IFERROR(VLOOKUP(B335,'Kalendārs'!$A$2:$F$734,6,FALSE),IF(WEEKDAY(B335,2)&gt;5,0,$H$4)))</f>
      </c>
      <c r="I335" s="21">
        <f>IF(B335="","",IF(IFERROR(VLOOKUP(B335,'Kalendārs'!$A$2:$D$734,4,FALSE),"")="Svētku diena","Jā",""))</f>
      </c>
      <c r="J335" s="20">
        <f>IF(OR(F335="",H335=""),"",IF(I335="Jā",0,MAX(0,F335-H335)))</f>
      </c>
      <c r="K335" s="20">
        <f>IF(F335="","",IF(I335="Jā",F335,0))</f>
      </c>
      <c r="L335" s="17"/>
    </row>
    <row r="336" spans="1:12" x14ac:dyDescent="0.25">
      <c r="A336" s="17"/>
      <c r="B336" s="18"/>
      <c r="C336" s="19"/>
      <c r="D336" s="19"/>
      <c r="E336" s="17"/>
      <c r="F336" s="20">
        <f>IF(OR(C336="",D336=""),"",ROUND(MAX(0,IF(MOD(D336-C336,1)=0,1,MOD(D336-C336,1))*24-N(E336)/60),2))</f>
      </c>
      <c r="G336" s="20">
        <f>IF(F336="","",ROUND(MAX(0,(IF(MOD(D336-C336,1)=0,1,MOD(D336-C336,1))-(MAX(0,MIN((C336+IF(MOD(D336-C336,1)=0,1,MOD(D336-C336,1))),22/24)-MAX(C336,6/24))+MAX(0,MIN((C336+IF(MOD(D336-C336,1)=0,1,MOD(D336-C336,1))),46/24)-MAX(C336,30/24))))*24*F336/(IF(MOD(D336-C336,1)=0,1,MOD(D336-C336,1))*24)),2))</f>
      </c>
      <c r="H336" s="20">
        <f>IF(B336="","",IFERROR(VLOOKUP(B336,'Kalendārs'!$A$2:$F$734,6,FALSE),IF(WEEKDAY(B336,2)&gt;5,0,$H$4)))</f>
      </c>
      <c r="I336" s="21">
        <f>IF(B336="","",IF(IFERROR(VLOOKUP(B336,'Kalendārs'!$A$2:$D$734,4,FALSE),"")="Svētku diena","Jā",""))</f>
      </c>
      <c r="J336" s="20">
        <f>IF(OR(F336="",H336=""),"",IF(I336="Jā",0,MAX(0,F336-H336)))</f>
      </c>
      <c r="K336" s="20">
        <f>IF(F336="","",IF(I336="Jā",F336,0))</f>
      </c>
      <c r="L336" s="17"/>
    </row>
    <row r="337" spans="1:12" x14ac:dyDescent="0.25">
      <c r="A337" s="17"/>
      <c r="B337" s="18"/>
      <c r="C337" s="19"/>
      <c r="D337" s="19"/>
      <c r="E337" s="17"/>
      <c r="F337" s="20">
        <f>IF(OR(C337="",D337=""),"",ROUND(MAX(0,IF(MOD(D337-C337,1)=0,1,MOD(D337-C337,1))*24-N(E337)/60),2))</f>
      </c>
      <c r="G337" s="20">
        <f>IF(F337="","",ROUND(MAX(0,(IF(MOD(D337-C337,1)=0,1,MOD(D337-C337,1))-(MAX(0,MIN((C337+IF(MOD(D337-C337,1)=0,1,MOD(D337-C337,1))),22/24)-MAX(C337,6/24))+MAX(0,MIN((C337+IF(MOD(D337-C337,1)=0,1,MOD(D337-C337,1))),46/24)-MAX(C337,30/24))))*24*F337/(IF(MOD(D337-C337,1)=0,1,MOD(D337-C337,1))*24)),2))</f>
      </c>
      <c r="H337" s="20">
        <f>IF(B337="","",IFERROR(VLOOKUP(B337,'Kalendārs'!$A$2:$F$734,6,FALSE),IF(WEEKDAY(B337,2)&gt;5,0,$H$4)))</f>
      </c>
      <c r="I337" s="21">
        <f>IF(B337="","",IF(IFERROR(VLOOKUP(B337,'Kalendārs'!$A$2:$D$734,4,FALSE),"")="Svētku diena","Jā",""))</f>
      </c>
      <c r="J337" s="20">
        <f>IF(OR(F337="",H337=""),"",IF(I337="Jā",0,MAX(0,F337-H337)))</f>
      </c>
      <c r="K337" s="20">
        <f>IF(F337="","",IF(I337="Jā",F337,0))</f>
      </c>
      <c r="L337" s="17"/>
    </row>
    <row r="338" spans="1:12" x14ac:dyDescent="0.25">
      <c r="A338" s="17"/>
      <c r="B338" s="18"/>
      <c r="C338" s="19"/>
      <c r="D338" s="19"/>
      <c r="E338" s="17"/>
      <c r="F338" s="20">
        <f>IF(OR(C338="",D338=""),"",ROUND(MAX(0,IF(MOD(D338-C338,1)=0,1,MOD(D338-C338,1))*24-N(E338)/60),2))</f>
      </c>
      <c r="G338" s="20">
        <f>IF(F338="","",ROUND(MAX(0,(IF(MOD(D338-C338,1)=0,1,MOD(D338-C338,1))-(MAX(0,MIN((C338+IF(MOD(D338-C338,1)=0,1,MOD(D338-C338,1))),22/24)-MAX(C338,6/24))+MAX(0,MIN((C338+IF(MOD(D338-C338,1)=0,1,MOD(D338-C338,1))),46/24)-MAX(C338,30/24))))*24*F338/(IF(MOD(D338-C338,1)=0,1,MOD(D338-C338,1))*24)),2))</f>
      </c>
      <c r="H338" s="20">
        <f>IF(B338="","",IFERROR(VLOOKUP(B338,'Kalendārs'!$A$2:$F$734,6,FALSE),IF(WEEKDAY(B338,2)&gt;5,0,$H$4)))</f>
      </c>
      <c r="I338" s="21">
        <f>IF(B338="","",IF(IFERROR(VLOOKUP(B338,'Kalendārs'!$A$2:$D$734,4,FALSE),"")="Svētku diena","Jā",""))</f>
      </c>
      <c r="J338" s="20">
        <f>IF(OR(F338="",H338=""),"",IF(I338="Jā",0,MAX(0,F338-H338)))</f>
      </c>
      <c r="K338" s="20">
        <f>IF(F338="","",IF(I338="Jā",F338,0))</f>
      </c>
      <c r="L338" s="17"/>
    </row>
    <row r="339" spans="1:12" x14ac:dyDescent="0.25">
      <c r="A339" s="17"/>
      <c r="B339" s="18"/>
      <c r="C339" s="19"/>
      <c r="D339" s="19"/>
      <c r="E339" s="17"/>
      <c r="F339" s="20">
        <f>IF(OR(C339="",D339=""),"",ROUND(MAX(0,IF(MOD(D339-C339,1)=0,1,MOD(D339-C339,1))*24-N(E339)/60),2))</f>
      </c>
      <c r="G339" s="20">
        <f>IF(F339="","",ROUND(MAX(0,(IF(MOD(D339-C339,1)=0,1,MOD(D339-C339,1))-(MAX(0,MIN((C339+IF(MOD(D339-C339,1)=0,1,MOD(D339-C339,1))),22/24)-MAX(C339,6/24))+MAX(0,MIN((C339+IF(MOD(D339-C339,1)=0,1,MOD(D339-C339,1))),46/24)-MAX(C339,30/24))))*24*F339/(IF(MOD(D339-C339,1)=0,1,MOD(D339-C339,1))*24)),2))</f>
      </c>
      <c r="H339" s="20">
        <f>IF(B339="","",IFERROR(VLOOKUP(B339,'Kalendārs'!$A$2:$F$734,6,FALSE),IF(WEEKDAY(B339,2)&gt;5,0,$H$4)))</f>
      </c>
      <c r="I339" s="21">
        <f>IF(B339="","",IF(IFERROR(VLOOKUP(B339,'Kalendārs'!$A$2:$D$734,4,FALSE),"")="Svētku diena","Jā",""))</f>
      </c>
      <c r="J339" s="20">
        <f>IF(OR(F339="",H339=""),"",IF(I339="Jā",0,MAX(0,F339-H339)))</f>
      </c>
      <c r="K339" s="20">
        <f>IF(F339="","",IF(I339="Jā",F339,0))</f>
      </c>
      <c r="L339" s="17"/>
    </row>
    <row r="340" spans="1:12" x14ac:dyDescent="0.25">
      <c r="A340" s="17"/>
      <c r="B340" s="18"/>
      <c r="C340" s="19"/>
      <c r="D340" s="19"/>
      <c r="E340" s="17"/>
      <c r="F340" s="20">
        <f>IF(OR(C340="",D340=""),"",ROUND(MAX(0,IF(MOD(D340-C340,1)=0,1,MOD(D340-C340,1))*24-N(E340)/60),2))</f>
      </c>
      <c r="G340" s="20">
        <f>IF(F340="","",ROUND(MAX(0,(IF(MOD(D340-C340,1)=0,1,MOD(D340-C340,1))-(MAX(0,MIN((C340+IF(MOD(D340-C340,1)=0,1,MOD(D340-C340,1))),22/24)-MAX(C340,6/24))+MAX(0,MIN((C340+IF(MOD(D340-C340,1)=0,1,MOD(D340-C340,1))),46/24)-MAX(C340,30/24))))*24*F340/(IF(MOD(D340-C340,1)=0,1,MOD(D340-C340,1))*24)),2))</f>
      </c>
      <c r="H340" s="20">
        <f>IF(B340="","",IFERROR(VLOOKUP(B340,'Kalendārs'!$A$2:$F$734,6,FALSE),IF(WEEKDAY(B340,2)&gt;5,0,$H$4)))</f>
      </c>
      <c r="I340" s="21">
        <f>IF(B340="","",IF(IFERROR(VLOOKUP(B340,'Kalendārs'!$A$2:$D$734,4,FALSE),"")="Svētku diena","Jā",""))</f>
      </c>
      <c r="J340" s="20">
        <f>IF(OR(F340="",H340=""),"",IF(I340="Jā",0,MAX(0,F340-H340)))</f>
      </c>
      <c r="K340" s="20">
        <f>IF(F340="","",IF(I340="Jā",F340,0))</f>
      </c>
      <c r="L340" s="17"/>
    </row>
    <row r="341" spans="1:12" x14ac:dyDescent="0.25">
      <c r="A341" s="17"/>
      <c r="B341" s="18"/>
      <c r="C341" s="19"/>
      <c r="D341" s="19"/>
      <c r="E341" s="17"/>
      <c r="F341" s="20">
        <f>IF(OR(C341="",D341=""),"",ROUND(MAX(0,IF(MOD(D341-C341,1)=0,1,MOD(D341-C341,1))*24-N(E341)/60),2))</f>
      </c>
      <c r="G341" s="20">
        <f>IF(F341="","",ROUND(MAX(0,(IF(MOD(D341-C341,1)=0,1,MOD(D341-C341,1))-(MAX(0,MIN((C341+IF(MOD(D341-C341,1)=0,1,MOD(D341-C341,1))),22/24)-MAX(C341,6/24))+MAX(0,MIN((C341+IF(MOD(D341-C341,1)=0,1,MOD(D341-C341,1))),46/24)-MAX(C341,30/24))))*24*F341/(IF(MOD(D341-C341,1)=0,1,MOD(D341-C341,1))*24)),2))</f>
      </c>
      <c r="H341" s="20">
        <f>IF(B341="","",IFERROR(VLOOKUP(B341,'Kalendārs'!$A$2:$F$734,6,FALSE),IF(WEEKDAY(B341,2)&gt;5,0,$H$4)))</f>
      </c>
      <c r="I341" s="21">
        <f>IF(B341="","",IF(IFERROR(VLOOKUP(B341,'Kalendārs'!$A$2:$D$734,4,FALSE),"")="Svētku diena","Jā",""))</f>
      </c>
      <c r="J341" s="20">
        <f>IF(OR(F341="",H341=""),"",IF(I341="Jā",0,MAX(0,F341-H341)))</f>
      </c>
      <c r="K341" s="20">
        <f>IF(F341="","",IF(I341="Jā",F341,0))</f>
      </c>
      <c r="L341" s="17"/>
    </row>
    <row r="342" spans="1:12" x14ac:dyDescent="0.25">
      <c r="A342" s="17"/>
      <c r="B342" s="18"/>
      <c r="C342" s="19"/>
      <c r="D342" s="19"/>
      <c r="E342" s="17"/>
      <c r="F342" s="20">
        <f>IF(OR(C342="",D342=""),"",ROUND(MAX(0,IF(MOD(D342-C342,1)=0,1,MOD(D342-C342,1))*24-N(E342)/60),2))</f>
      </c>
      <c r="G342" s="20">
        <f>IF(F342="","",ROUND(MAX(0,(IF(MOD(D342-C342,1)=0,1,MOD(D342-C342,1))-(MAX(0,MIN((C342+IF(MOD(D342-C342,1)=0,1,MOD(D342-C342,1))),22/24)-MAX(C342,6/24))+MAX(0,MIN((C342+IF(MOD(D342-C342,1)=0,1,MOD(D342-C342,1))),46/24)-MAX(C342,30/24))))*24*F342/(IF(MOD(D342-C342,1)=0,1,MOD(D342-C342,1))*24)),2))</f>
      </c>
      <c r="H342" s="20">
        <f>IF(B342="","",IFERROR(VLOOKUP(B342,'Kalendārs'!$A$2:$F$734,6,FALSE),IF(WEEKDAY(B342,2)&gt;5,0,$H$4)))</f>
      </c>
      <c r="I342" s="21">
        <f>IF(B342="","",IF(IFERROR(VLOOKUP(B342,'Kalendārs'!$A$2:$D$734,4,FALSE),"")="Svētku diena","Jā",""))</f>
      </c>
      <c r="J342" s="20">
        <f>IF(OR(F342="",H342=""),"",IF(I342="Jā",0,MAX(0,F342-H342)))</f>
      </c>
      <c r="K342" s="20">
        <f>IF(F342="","",IF(I342="Jā",F342,0))</f>
      </c>
      <c r="L342" s="17"/>
    </row>
    <row r="343" spans="1:12" x14ac:dyDescent="0.25">
      <c r="A343" s="17"/>
      <c r="B343" s="18"/>
      <c r="C343" s="19"/>
      <c r="D343" s="19"/>
      <c r="E343" s="17"/>
      <c r="F343" s="20">
        <f>IF(OR(C343="",D343=""),"",ROUND(MAX(0,IF(MOD(D343-C343,1)=0,1,MOD(D343-C343,1))*24-N(E343)/60),2))</f>
      </c>
      <c r="G343" s="20">
        <f>IF(F343="","",ROUND(MAX(0,(IF(MOD(D343-C343,1)=0,1,MOD(D343-C343,1))-(MAX(0,MIN((C343+IF(MOD(D343-C343,1)=0,1,MOD(D343-C343,1))),22/24)-MAX(C343,6/24))+MAX(0,MIN((C343+IF(MOD(D343-C343,1)=0,1,MOD(D343-C343,1))),46/24)-MAX(C343,30/24))))*24*F343/(IF(MOD(D343-C343,1)=0,1,MOD(D343-C343,1))*24)),2))</f>
      </c>
      <c r="H343" s="20">
        <f>IF(B343="","",IFERROR(VLOOKUP(B343,'Kalendārs'!$A$2:$F$734,6,FALSE),IF(WEEKDAY(B343,2)&gt;5,0,$H$4)))</f>
      </c>
      <c r="I343" s="21">
        <f>IF(B343="","",IF(IFERROR(VLOOKUP(B343,'Kalendārs'!$A$2:$D$734,4,FALSE),"")="Svētku diena","Jā",""))</f>
      </c>
      <c r="J343" s="20">
        <f>IF(OR(F343="",H343=""),"",IF(I343="Jā",0,MAX(0,F343-H343)))</f>
      </c>
      <c r="K343" s="20">
        <f>IF(F343="","",IF(I343="Jā",F343,0))</f>
      </c>
      <c r="L343" s="17"/>
    </row>
    <row r="344" spans="1:12" x14ac:dyDescent="0.25">
      <c r="A344" s="17"/>
      <c r="B344" s="18"/>
      <c r="C344" s="19"/>
      <c r="D344" s="19"/>
      <c r="E344" s="17"/>
      <c r="F344" s="20">
        <f>IF(OR(C344="",D344=""),"",ROUND(MAX(0,IF(MOD(D344-C344,1)=0,1,MOD(D344-C344,1))*24-N(E344)/60),2))</f>
      </c>
      <c r="G344" s="20">
        <f>IF(F344="","",ROUND(MAX(0,(IF(MOD(D344-C344,1)=0,1,MOD(D344-C344,1))-(MAX(0,MIN((C344+IF(MOD(D344-C344,1)=0,1,MOD(D344-C344,1))),22/24)-MAX(C344,6/24))+MAX(0,MIN((C344+IF(MOD(D344-C344,1)=0,1,MOD(D344-C344,1))),46/24)-MAX(C344,30/24))))*24*F344/(IF(MOD(D344-C344,1)=0,1,MOD(D344-C344,1))*24)),2))</f>
      </c>
      <c r="H344" s="20">
        <f>IF(B344="","",IFERROR(VLOOKUP(B344,'Kalendārs'!$A$2:$F$734,6,FALSE),IF(WEEKDAY(B344,2)&gt;5,0,$H$4)))</f>
      </c>
      <c r="I344" s="21">
        <f>IF(B344="","",IF(IFERROR(VLOOKUP(B344,'Kalendārs'!$A$2:$D$734,4,FALSE),"")="Svētku diena","Jā",""))</f>
      </c>
      <c r="J344" s="20">
        <f>IF(OR(F344="",H344=""),"",IF(I344="Jā",0,MAX(0,F344-H344)))</f>
      </c>
      <c r="K344" s="20">
        <f>IF(F344="","",IF(I344="Jā",F344,0))</f>
      </c>
      <c r="L344" s="17"/>
    </row>
    <row r="345" spans="1:12" x14ac:dyDescent="0.25">
      <c r="A345" s="17"/>
      <c r="B345" s="18"/>
      <c r="C345" s="19"/>
      <c r="D345" s="19"/>
      <c r="E345" s="17"/>
      <c r="F345" s="20">
        <f>IF(OR(C345="",D345=""),"",ROUND(MAX(0,IF(MOD(D345-C345,1)=0,1,MOD(D345-C345,1))*24-N(E345)/60),2))</f>
      </c>
      <c r="G345" s="20">
        <f>IF(F345="","",ROUND(MAX(0,(IF(MOD(D345-C345,1)=0,1,MOD(D345-C345,1))-(MAX(0,MIN((C345+IF(MOD(D345-C345,1)=0,1,MOD(D345-C345,1))),22/24)-MAX(C345,6/24))+MAX(0,MIN((C345+IF(MOD(D345-C345,1)=0,1,MOD(D345-C345,1))),46/24)-MAX(C345,30/24))))*24*F345/(IF(MOD(D345-C345,1)=0,1,MOD(D345-C345,1))*24)),2))</f>
      </c>
      <c r="H345" s="20">
        <f>IF(B345="","",IFERROR(VLOOKUP(B345,'Kalendārs'!$A$2:$F$734,6,FALSE),IF(WEEKDAY(B345,2)&gt;5,0,$H$4)))</f>
      </c>
      <c r="I345" s="21">
        <f>IF(B345="","",IF(IFERROR(VLOOKUP(B345,'Kalendārs'!$A$2:$D$734,4,FALSE),"")="Svētku diena","Jā",""))</f>
      </c>
      <c r="J345" s="20">
        <f>IF(OR(F345="",H345=""),"",IF(I345="Jā",0,MAX(0,F345-H345)))</f>
      </c>
      <c r="K345" s="20">
        <f>IF(F345="","",IF(I345="Jā",F345,0))</f>
      </c>
      <c r="L345" s="17"/>
    </row>
    <row r="346" spans="1:12" x14ac:dyDescent="0.25">
      <c r="A346" s="17"/>
      <c r="B346" s="18"/>
      <c r="C346" s="19"/>
      <c r="D346" s="19"/>
      <c r="E346" s="17"/>
      <c r="F346" s="20">
        <f>IF(OR(C346="",D346=""),"",ROUND(MAX(0,IF(MOD(D346-C346,1)=0,1,MOD(D346-C346,1))*24-N(E346)/60),2))</f>
      </c>
      <c r="G346" s="20">
        <f>IF(F346="","",ROUND(MAX(0,(IF(MOD(D346-C346,1)=0,1,MOD(D346-C346,1))-(MAX(0,MIN((C346+IF(MOD(D346-C346,1)=0,1,MOD(D346-C346,1))),22/24)-MAX(C346,6/24))+MAX(0,MIN((C346+IF(MOD(D346-C346,1)=0,1,MOD(D346-C346,1))),46/24)-MAX(C346,30/24))))*24*F346/(IF(MOD(D346-C346,1)=0,1,MOD(D346-C346,1))*24)),2))</f>
      </c>
      <c r="H346" s="20">
        <f>IF(B346="","",IFERROR(VLOOKUP(B346,'Kalendārs'!$A$2:$F$734,6,FALSE),IF(WEEKDAY(B346,2)&gt;5,0,$H$4)))</f>
      </c>
      <c r="I346" s="21">
        <f>IF(B346="","",IF(IFERROR(VLOOKUP(B346,'Kalendārs'!$A$2:$D$734,4,FALSE),"")="Svētku diena","Jā",""))</f>
      </c>
      <c r="J346" s="20">
        <f>IF(OR(F346="",H346=""),"",IF(I346="Jā",0,MAX(0,F346-H346)))</f>
      </c>
      <c r="K346" s="20">
        <f>IF(F346="","",IF(I346="Jā",F346,0))</f>
      </c>
      <c r="L346" s="17"/>
    </row>
    <row r="347" spans="1:12" x14ac:dyDescent="0.25">
      <c r="A347" s="17"/>
      <c r="B347" s="18"/>
      <c r="C347" s="19"/>
      <c r="D347" s="19"/>
      <c r="E347" s="17"/>
      <c r="F347" s="20">
        <f>IF(OR(C347="",D347=""),"",ROUND(MAX(0,IF(MOD(D347-C347,1)=0,1,MOD(D347-C347,1))*24-N(E347)/60),2))</f>
      </c>
      <c r="G347" s="20">
        <f>IF(F347="","",ROUND(MAX(0,(IF(MOD(D347-C347,1)=0,1,MOD(D347-C347,1))-(MAX(0,MIN((C347+IF(MOD(D347-C347,1)=0,1,MOD(D347-C347,1))),22/24)-MAX(C347,6/24))+MAX(0,MIN((C347+IF(MOD(D347-C347,1)=0,1,MOD(D347-C347,1))),46/24)-MAX(C347,30/24))))*24*F347/(IF(MOD(D347-C347,1)=0,1,MOD(D347-C347,1))*24)),2))</f>
      </c>
      <c r="H347" s="20">
        <f>IF(B347="","",IFERROR(VLOOKUP(B347,'Kalendārs'!$A$2:$F$734,6,FALSE),IF(WEEKDAY(B347,2)&gt;5,0,$H$4)))</f>
      </c>
      <c r="I347" s="21">
        <f>IF(B347="","",IF(IFERROR(VLOOKUP(B347,'Kalendārs'!$A$2:$D$734,4,FALSE),"")="Svētku diena","Jā",""))</f>
      </c>
      <c r="J347" s="20">
        <f>IF(OR(F347="",H347=""),"",IF(I347="Jā",0,MAX(0,F347-H347)))</f>
      </c>
      <c r="K347" s="20">
        <f>IF(F347="","",IF(I347="Jā",F347,0))</f>
      </c>
      <c r="L347" s="17"/>
    </row>
    <row r="348" spans="1:12" x14ac:dyDescent="0.25">
      <c r="A348" s="17"/>
      <c r="B348" s="18"/>
      <c r="C348" s="19"/>
      <c r="D348" s="19"/>
      <c r="E348" s="17"/>
      <c r="F348" s="20">
        <f>IF(OR(C348="",D348=""),"",ROUND(MAX(0,IF(MOD(D348-C348,1)=0,1,MOD(D348-C348,1))*24-N(E348)/60),2))</f>
      </c>
      <c r="G348" s="20">
        <f>IF(F348="","",ROUND(MAX(0,(IF(MOD(D348-C348,1)=0,1,MOD(D348-C348,1))-(MAX(0,MIN((C348+IF(MOD(D348-C348,1)=0,1,MOD(D348-C348,1))),22/24)-MAX(C348,6/24))+MAX(0,MIN((C348+IF(MOD(D348-C348,1)=0,1,MOD(D348-C348,1))),46/24)-MAX(C348,30/24))))*24*F348/(IF(MOD(D348-C348,1)=0,1,MOD(D348-C348,1))*24)),2))</f>
      </c>
      <c r="H348" s="20">
        <f>IF(B348="","",IFERROR(VLOOKUP(B348,'Kalendārs'!$A$2:$F$734,6,FALSE),IF(WEEKDAY(B348,2)&gt;5,0,$H$4)))</f>
      </c>
      <c r="I348" s="21">
        <f>IF(B348="","",IF(IFERROR(VLOOKUP(B348,'Kalendārs'!$A$2:$D$734,4,FALSE),"")="Svētku diena","Jā",""))</f>
      </c>
      <c r="J348" s="20">
        <f>IF(OR(F348="",H348=""),"",IF(I348="Jā",0,MAX(0,F348-H348)))</f>
      </c>
      <c r="K348" s="20">
        <f>IF(F348="","",IF(I348="Jā",F348,0))</f>
      </c>
      <c r="L348" s="17"/>
    </row>
    <row r="349" spans="1:12" x14ac:dyDescent="0.25">
      <c r="A349" s="17"/>
      <c r="B349" s="18"/>
      <c r="C349" s="19"/>
      <c r="D349" s="19"/>
      <c r="E349" s="17"/>
      <c r="F349" s="20">
        <f>IF(OR(C349="",D349=""),"",ROUND(MAX(0,IF(MOD(D349-C349,1)=0,1,MOD(D349-C349,1))*24-N(E349)/60),2))</f>
      </c>
      <c r="G349" s="20">
        <f>IF(F349="","",ROUND(MAX(0,(IF(MOD(D349-C349,1)=0,1,MOD(D349-C349,1))-(MAX(0,MIN((C349+IF(MOD(D349-C349,1)=0,1,MOD(D349-C349,1))),22/24)-MAX(C349,6/24))+MAX(0,MIN((C349+IF(MOD(D349-C349,1)=0,1,MOD(D349-C349,1))),46/24)-MAX(C349,30/24))))*24*F349/(IF(MOD(D349-C349,1)=0,1,MOD(D349-C349,1))*24)),2))</f>
      </c>
      <c r="H349" s="20">
        <f>IF(B349="","",IFERROR(VLOOKUP(B349,'Kalendārs'!$A$2:$F$734,6,FALSE),IF(WEEKDAY(B349,2)&gt;5,0,$H$4)))</f>
      </c>
      <c r="I349" s="21">
        <f>IF(B349="","",IF(IFERROR(VLOOKUP(B349,'Kalendārs'!$A$2:$D$734,4,FALSE),"")="Svētku diena","Jā",""))</f>
      </c>
      <c r="J349" s="20">
        <f>IF(OR(F349="",H349=""),"",IF(I349="Jā",0,MAX(0,F349-H349)))</f>
      </c>
      <c r="K349" s="20">
        <f>IF(F349="","",IF(I349="Jā",F349,0))</f>
      </c>
      <c r="L349" s="17"/>
    </row>
    <row r="350" spans="1:12" x14ac:dyDescent="0.25">
      <c r="A350" s="17"/>
      <c r="B350" s="18"/>
      <c r="C350" s="19"/>
      <c r="D350" s="19"/>
      <c r="E350" s="17"/>
      <c r="F350" s="20">
        <f>IF(OR(C350="",D350=""),"",ROUND(MAX(0,IF(MOD(D350-C350,1)=0,1,MOD(D350-C350,1))*24-N(E350)/60),2))</f>
      </c>
      <c r="G350" s="20">
        <f>IF(F350="","",ROUND(MAX(0,(IF(MOD(D350-C350,1)=0,1,MOD(D350-C350,1))-(MAX(0,MIN((C350+IF(MOD(D350-C350,1)=0,1,MOD(D350-C350,1))),22/24)-MAX(C350,6/24))+MAX(0,MIN((C350+IF(MOD(D350-C350,1)=0,1,MOD(D350-C350,1))),46/24)-MAX(C350,30/24))))*24*F350/(IF(MOD(D350-C350,1)=0,1,MOD(D350-C350,1))*24)),2))</f>
      </c>
      <c r="H350" s="20">
        <f>IF(B350="","",IFERROR(VLOOKUP(B350,'Kalendārs'!$A$2:$F$734,6,FALSE),IF(WEEKDAY(B350,2)&gt;5,0,$H$4)))</f>
      </c>
      <c r="I350" s="21">
        <f>IF(B350="","",IF(IFERROR(VLOOKUP(B350,'Kalendārs'!$A$2:$D$734,4,FALSE),"")="Svētku diena","Jā",""))</f>
      </c>
      <c r="J350" s="20">
        <f>IF(OR(F350="",H350=""),"",IF(I350="Jā",0,MAX(0,F350-H350)))</f>
      </c>
      <c r="K350" s="20">
        <f>IF(F350="","",IF(I350="Jā",F350,0))</f>
      </c>
      <c r="L350" s="17"/>
    </row>
    <row r="351" spans="1:12" x14ac:dyDescent="0.25">
      <c r="A351" s="17"/>
      <c r="B351" s="18"/>
      <c r="C351" s="19"/>
      <c r="D351" s="19"/>
      <c r="E351" s="17"/>
      <c r="F351" s="20">
        <f>IF(OR(C351="",D351=""),"",ROUND(MAX(0,IF(MOD(D351-C351,1)=0,1,MOD(D351-C351,1))*24-N(E351)/60),2))</f>
      </c>
      <c r="G351" s="20">
        <f>IF(F351="","",ROUND(MAX(0,(IF(MOD(D351-C351,1)=0,1,MOD(D351-C351,1))-(MAX(0,MIN((C351+IF(MOD(D351-C351,1)=0,1,MOD(D351-C351,1))),22/24)-MAX(C351,6/24))+MAX(0,MIN((C351+IF(MOD(D351-C351,1)=0,1,MOD(D351-C351,1))),46/24)-MAX(C351,30/24))))*24*F351/(IF(MOD(D351-C351,1)=0,1,MOD(D351-C351,1))*24)),2))</f>
      </c>
      <c r="H351" s="20">
        <f>IF(B351="","",IFERROR(VLOOKUP(B351,'Kalendārs'!$A$2:$F$734,6,FALSE),IF(WEEKDAY(B351,2)&gt;5,0,$H$4)))</f>
      </c>
      <c r="I351" s="21">
        <f>IF(B351="","",IF(IFERROR(VLOOKUP(B351,'Kalendārs'!$A$2:$D$734,4,FALSE),"")="Svētku diena","Jā",""))</f>
      </c>
      <c r="J351" s="20">
        <f>IF(OR(F351="",H351=""),"",IF(I351="Jā",0,MAX(0,F351-H351)))</f>
      </c>
      <c r="K351" s="20">
        <f>IF(F351="","",IF(I351="Jā",F351,0))</f>
      </c>
      <c r="L351" s="17"/>
    </row>
    <row r="352" spans="1:12" x14ac:dyDescent="0.25">
      <c r="A352" s="17"/>
      <c r="B352" s="18"/>
      <c r="C352" s="19"/>
      <c r="D352" s="19"/>
      <c r="E352" s="17"/>
      <c r="F352" s="20">
        <f>IF(OR(C352="",D352=""),"",ROUND(MAX(0,IF(MOD(D352-C352,1)=0,1,MOD(D352-C352,1))*24-N(E352)/60),2))</f>
      </c>
      <c r="G352" s="20">
        <f>IF(F352="","",ROUND(MAX(0,(IF(MOD(D352-C352,1)=0,1,MOD(D352-C352,1))-(MAX(0,MIN((C352+IF(MOD(D352-C352,1)=0,1,MOD(D352-C352,1))),22/24)-MAX(C352,6/24))+MAX(0,MIN((C352+IF(MOD(D352-C352,1)=0,1,MOD(D352-C352,1))),46/24)-MAX(C352,30/24))))*24*F352/(IF(MOD(D352-C352,1)=0,1,MOD(D352-C352,1))*24)),2))</f>
      </c>
      <c r="H352" s="20">
        <f>IF(B352="","",IFERROR(VLOOKUP(B352,'Kalendārs'!$A$2:$F$734,6,FALSE),IF(WEEKDAY(B352,2)&gt;5,0,$H$4)))</f>
      </c>
      <c r="I352" s="21">
        <f>IF(B352="","",IF(IFERROR(VLOOKUP(B352,'Kalendārs'!$A$2:$D$734,4,FALSE),"")="Svētku diena","Jā",""))</f>
      </c>
      <c r="J352" s="20">
        <f>IF(OR(F352="",H352=""),"",IF(I352="Jā",0,MAX(0,F352-H352)))</f>
      </c>
      <c r="K352" s="20">
        <f>IF(F352="","",IF(I352="Jā",F352,0))</f>
      </c>
      <c r="L352" s="17"/>
    </row>
    <row r="353" spans="1:12" x14ac:dyDescent="0.25">
      <c r="A353" s="17"/>
      <c r="B353" s="18"/>
      <c r="C353" s="19"/>
      <c r="D353" s="19"/>
      <c r="E353" s="17"/>
      <c r="F353" s="20">
        <f>IF(OR(C353="",D353=""),"",ROUND(MAX(0,IF(MOD(D353-C353,1)=0,1,MOD(D353-C353,1))*24-N(E353)/60),2))</f>
      </c>
      <c r="G353" s="20">
        <f>IF(F353="","",ROUND(MAX(0,(IF(MOD(D353-C353,1)=0,1,MOD(D353-C353,1))-(MAX(0,MIN((C353+IF(MOD(D353-C353,1)=0,1,MOD(D353-C353,1))),22/24)-MAX(C353,6/24))+MAX(0,MIN((C353+IF(MOD(D353-C353,1)=0,1,MOD(D353-C353,1))),46/24)-MAX(C353,30/24))))*24*F353/(IF(MOD(D353-C353,1)=0,1,MOD(D353-C353,1))*24)),2))</f>
      </c>
      <c r="H353" s="20">
        <f>IF(B353="","",IFERROR(VLOOKUP(B353,'Kalendārs'!$A$2:$F$734,6,FALSE),IF(WEEKDAY(B353,2)&gt;5,0,$H$4)))</f>
      </c>
      <c r="I353" s="21">
        <f>IF(B353="","",IF(IFERROR(VLOOKUP(B353,'Kalendārs'!$A$2:$D$734,4,FALSE),"")="Svētku diena","Jā",""))</f>
      </c>
      <c r="J353" s="20">
        <f>IF(OR(F353="",H353=""),"",IF(I353="Jā",0,MAX(0,F353-H353)))</f>
      </c>
      <c r="K353" s="20">
        <f>IF(F353="","",IF(I353="Jā",F353,0))</f>
      </c>
      <c r="L353" s="17"/>
    </row>
    <row r="354" spans="1:12" x14ac:dyDescent="0.25">
      <c r="A354" s="17"/>
      <c r="B354" s="18"/>
      <c r="C354" s="19"/>
      <c r="D354" s="19"/>
      <c r="E354" s="17"/>
      <c r="F354" s="20">
        <f>IF(OR(C354="",D354=""),"",ROUND(MAX(0,IF(MOD(D354-C354,1)=0,1,MOD(D354-C354,1))*24-N(E354)/60),2))</f>
      </c>
      <c r="G354" s="20">
        <f>IF(F354="","",ROUND(MAX(0,(IF(MOD(D354-C354,1)=0,1,MOD(D354-C354,1))-(MAX(0,MIN((C354+IF(MOD(D354-C354,1)=0,1,MOD(D354-C354,1))),22/24)-MAX(C354,6/24))+MAX(0,MIN((C354+IF(MOD(D354-C354,1)=0,1,MOD(D354-C354,1))),46/24)-MAX(C354,30/24))))*24*F354/(IF(MOD(D354-C354,1)=0,1,MOD(D354-C354,1))*24)),2))</f>
      </c>
      <c r="H354" s="20">
        <f>IF(B354="","",IFERROR(VLOOKUP(B354,'Kalendārs'!$A$2:$F$734,6,FALSE),IF(WEEKDAY(B354,2)&gt;5,0,$H$4)))</f>
      </c>
      <c r="I354" s="21">
        <f>IF(B354="","",IF(IFERROR(VLOOKUP(B354,'Kalendārs'!$A$2:$D$734,4,FALSE),"")="Svētku diena","Jā",""))</f>
      </c>
      <c r="J354" s="20">
        <f>IF(OR(F354="",H354=""),"",IF(I354="Jā",0,MAX(0,F354-H354)))</f>
      </c>
      <c r="K354" s="20">
        <f>IF(F354="","",IF(I354="Jā",F354,0))</f>
      </c>
      <c r="L354" s="17"/>
    </row>
    <row r="355" spans="1:12" x14ac:dyDescent="0.25">
      <c r="A355" s="17"/>
      <c r="B355" s="18"/>
      <c r="C355" s="19"/>
      <c r="D355" s="19"/>
      <c r="E355" s="17"/>
      <c r="F355" s="20">
        <f>IF(OR(C355="",D355=""),"",ROUND(MAX(0,IF(MOD(D355-C355,1)=0,1,MOD(D355-C355,1))*24-N(E355)/60),2))</f>
      </c>
      <c r="G355" s="20">
        <f>IF(F355="","",ROUND(MAX(0,(IF(MOD(D355-C355,1)=0,1,MOD(D355-C355,1))-(MAX(0,MIN((C355+IF(MOD(D355-C355,1)=0,1,MOD(D355-C355,1))),22/24)-MAX(C355,6/24))+MAX(0,MIN((C355+IF(MOD(D355-C355,1)=0,1,MOD(D355-C355,1))),46/24)-MAX(C355,30/24))))*24*F355/(IF(MOD(D355-C355,1)=0,1,MOD(D355-C355,1))*24)),2))</f>
      </c>
      <c r="H355" s="20">
        <f>IF(B355="","",IFERROR(VLOOKUP(B355,'Kalendārs'!$A$2:$F$734,6,FALSE),IF(WEEKDAY(B355,2)&gt;5,0,$H$4)))</f>
      </c>
      <c r="I355" s="21">
        <f>IF(B355="","",IF(IFERROR(VLOOKUP(B355,'Kalendārs'!$A$2:$D$734,4,FALSE),"")="Svētku diena","Jā",""))</f>
      </c>
      <c r="J355" s="20">
        <f>IF(OR(F355="",H355=""),"",IF(I355="Jā",0,MAX(0,F355-H355)))</f>
      </c>
      <c r="K355" s="20">
        <f>IF(F355="","",IF(I355="Jā",F355,0))</f>
      </c>
      <c r="L355" s="17"/>
    </row>
    <row r="356" spans="1:12" x14ac:dyDescent="0.25">
      <c r="A356" s="17"/>
      <c r="B356" s="18"/>
      <c r="C356" s="19"/>
      <c r="D356" s="19"/>
      <c r="E356" s="17"/>
      <c r="F356" s="20">
        <f>IF(OR(C356="",D356=""),"",ROUND(MAX(0,IF(MOD(D356-C356,1)=0,1,MOD(D356-C356,1))*24-N(E356)/60),2))</f>
      </c>
      <c r="G356" s="20">
        <f>IF(F356="","",ROUND(MAX(0,(IF(MOD(D356-C356,1)=0,1,MOD(D356-C356,1))-(MAX(0,MIN((C356+IF(MOD(D356-C356,1)=0,1,MOD(D356-C356,1))),22/24)-MAX(C356,6/24))+MAX(0,MIN((C356+IF(MOD(D356-C356,1)=0,1,MOD(D356-C356,1))),46/24)-MAX(C356,30/24))))*24*F356/(IF(MOD(D356-C356,1)=0,1,MOD(D356-C356,1))*24)),2))</f>
      </c>
      <c r="H356" s="20">
        <f>IF(B356="","",IFERROR(VLOOKUP(B356,'Kalendārs'!$A$2:$F$734,6,FALSE),IF(WEEKDAY(B356,2)&gt;5,0,$H$4)))</f>
      </c>
      <c r="I356" s="21">
        <f>IF(B356="","",IF(IFERROR(VLOOKUP(B356,'Kalendārs'!$A$2:$D$734,4,FALSE),"")="Svētku diena","Jā",""))</f>
      </c>
      <c r="J356" s="20">
        <f>IF(OR(F356="",H356=""),"",IF(I356="Jā",0,MAX(0,F356-H356)))</f>
      </c>
      <c r="K356" s="20">
        <f>IF(F356="","",IF(I356="Jā",F356,0))</f>
      </c>
      <c r="L356" s="17"/>
    </row>
    <row r="357" spans="1:12" x14ac:dyDescent="0.25">
      <c r="A357" s="17"/>
      <c r="B357" s="18"/>
      <c r="C357" s="19"/>
      <c r="D357" s="19"/>
      <c r="E357" s="17"/>
      <c r="F357" s="20">
        <f>IF(OR(C357="",D357=""),"",ROUND(MAX(0,IF(MOD(D357-C357,1)=0,1,MOD(D357-C357,1))*24-N(E357)/60),2))</f>
      </c>
      <c r="G357" s="20">
        <f>IF(F357="","",ROUND(MAX(0,(IF(MOD(D357-C357,1)=0,1,MOD(D357-C357,1))-(MAX(0,MIN((C357+IF(MOD(D357-C357,1)=0,1,MOD(D357-C357,1))),22/24)-MAX(C357,6/24))+MAX(0,MIN((C357+IF(MOD(D357-C357,1)=0,1,MOD(D357-C357,1))),46/24)-MAX(C357,30/24))))*24*F357/(IF(MOD(D357-C357,1)=0,1,MOD(D357-C357,1))*24)),2))</f>
      </c>
      <c r="H357" s="20">
        <f>IF(B357="","",IFERROR(VLOOKUP(B357,'Kalendārs'!$A$2:$F$734,6,FALSE),IF(WEEKDAY(B357,2)&gt;5,0,$H$4)))</f>
      </c>
      <c r="I357" s="21">
        <f>IF(B357="","",IF(IFERROR(VLOOKUP(B357,'Kalendārs'!$A$2:$D$734,4,FALSE),"")="Svētku diena","Jā",""))</f>
      </c>
      <c r="J357" s="20">
        <f>IF(OR(F357="",H357=""),"",IF(I357="Jā",0,MAX(0,F357-H357)))</f>
      </c>
      <c r="K357" s="20">
        <f>IF(F357="","",IF(I357="Jā",F357,0))</f>
      </c>
      <c r="L357" s="17"/>
    </row>
    <row r="358" spans="1:12" x14ac:dyDescent="0.25">
      <c r="A358" s="17"/>
      <c r="B358" s="18"/>
      <c r="C358" s="19"/>
      <c r="D358" s="19"/>
      <c r="E358" s="17"/>
      <c r="F358" s="20">
        <f>IF(OR(C358="",D358=""),"",ROUND(MAX(0,IF(MOD(D358-C358,1)=0,1,MOD(D358-C358,1))*24-N(E358)/60),2))</f>
      </c>
      <c r="G358" s="20">
        <f>IF(F358="","",ROUND(MAX(0,(IF(MOD(D358-C358,1)=0,1,MOD(D358-C358,1))-(MAX(0,MIN((C358+IF(MOD(D358-C358,1)=0,1,MOD(D358-C358,1))),22/24)-MAX(C358,6/24))+MAX(0,MIN((C358+IF(MOD(D358-C358,1)=0,1,MOD(D358-C358,1))),46/24)-MAX(C358,30/24))))*24*F358/(IF(MOD(D358-C358,1)=0,1,MOD(D358-C358,1))*24)),2))</f>
      </c>
      <c r="H358" s="20">
        <f>IF(B358="","",IFERROR(VLOOKUP(B358,'Kalendārs'!$A$2:$F$734,6,FALSE),IF(WEEKDAY(B358,2)&gt;5,0,$H$4)))</f>
      </c>
      <c r="I358" s="21">
        <f>IF(B358="","",IF(IFERROR(VLOOKUP(B358,'Kalendārs'!$A$2:$D$734,4,FALSE),"")="Svētku diena","Jā",""))</f>
      </c>
      <c r="J358" s="20">
        <f>IF(OR(F358="",H358=""),"",IF(I358="Jā",0,MAX(0,F358-H358)))</f>
      </c>
      <c r="K358" s="20">
        <f>IF(F358="","",IF(I358="Jā",F358,0))</f>
      </c>
      <c r="L358" s="17"/>
    </row>
    <row r="359" spans="1:12" x14ac:dyDescent="0.25">
      <c r="A359" s="17"/>
      <c r="B359" s="18"/>
      <c r="C359" s="19"/>
      <c r="D359" s="19"/>
      <c r="E359" s="17"/>
      <c r="F359" s="20">
        <f>IF(OR(C359="",D359=""),"",ROUND(MAX(0,IF(MOD(D359-C359,1)=0,1,MOD(D359-C359,1))*24-N(E359)/60),2))</f>
      </c>
      <c r="G359" s="20">
        <f>IF(F359="","",ROUND(MAX(0,(IF(MOD(D359-C359,1)=0,1,MOD(D359-C359,1))-(MAX(0,MIN((C359+IF(MOD(D359-C359,1)=0,1,MOD(D359-C359,1))),22/24)-MAX(C359,6/24))+MAX(0,MIN((C359+IF(MOD(D359-C359,1)=0,1,MOD(D359-C359,1))),46/24)-MAX(C359,30/24))))*24*F359/(IF(MOD(D359-C359,1)=0,1,MOD(D359-C359,1))*24)),2))</f>
      </c>
      <c r="H359" s="20">
        <f>IF(B359="","",IFERROR(VLOOKUP(B359,'Kalendārs'!$A$2:$F$734,6,FALSE),IF(WEEKDAY(B359,2)&gt;5,0,$H$4)))</f>
      </c>
      <c r="I359" s="21">
        <f>IF(B359="","",IF(IFERROR(VLOOKUP(B359,'Kalendārs'!$A$2:$D$734,4,FALSE),"")="Svētku diena","Jā",""))</f>
      </c>
      <c r="J359" s="20">
        <f>IF(OR(F359="",H359=""),"",IF(I359="Jā",0,MAX(0,F359-H359)))</f>
      </c>
      <c r="K359" s="20">
        <f>IF(F359="","",IF(I359="Jā",F359,0))</f>
      </c>
      <c r="L359" s="17"/>
    </row>
    <row r="360" spans="1:12" x14ac:dyDescent="0.25">
      <c r="A360" s="17"/>
      <c r="B360" s="18"/>
      <c r="C360" s="19"/>
      <c r="D360" s="19"/>
      <c r="E360" s="17"/>
      <c r="F360" s="20">
        <f>IF(OR(C360="",D360=""),"",ROUND(MAX(0,IF(MOD(D360-C360,1)=0,1,MOD(D360-C360,1))*24-N(E360)/60),2))</f>
      </c>
      <c r="G360" s="20">
        <f>IF(F360="","",ROUND(MAX(0,(IF(MOD(D360-C360,1)=0,1,MOD(D360-C360,1))-(MAX(0,MIN((C360+IF(MOD(D360-C360,1)=0,1,MOD(D360-C360,1))),22/24)-MAX(C360,6/24))+MAX(0,MIN((C360+IF(MOD(D360-C360,1)=0,1,MOD(D360-C360,1))),46/24)-MAX(C360,30/24))))*24*F360/(IF(MOD(D360-C360,1)=0,1,MOD(D360-C360,1))*24)),2))</f>
      </c>
      <c r="H360" s="20">
        <f>IF(B360="","",IFERROR(VLOOKUP(B360,'Kalendārs'!$A$2:$F$734,6,FALSE),IF(WEEKDAY(B360,2)&gt;5,0,$H$4)))</f>
      </c>
      <c r="I360" s="21">
        <f>IF(B360="","",IF(IFERROR(VLOOKUP(B360,'Kalendārs'!$A$2:$D$734,4,FALSE),"")="Svētku diena","Jā",""))</f>
      </c>
      <c r="J360" s="20">
        <f>IF(OR(F360="",H360=""),"",IF(I360="Jā",0,MAX(0,F360-H360)))</f>
      </c>
      <c r="K360" s="20">
        <f>IF(F360="","",IF(I360="Jā",F360,0))</f>
      </c>
      <c r="L360" s="17"/>
    </row>
    <row r="361" spans="1:12" x14ac:dyDescent="0.25">
      <c r="A361" s="17"/>
      <c r="B361" s="18"/>
      <c r="C361" s="19"/>
      <c r="D361" s="19"/>
      <c r="E361" s="17"/>
      <c r="F361" s="20">
        <f>IF(OR(C361="",D361=""),"",ROUND(MAX(0,IF(MOD(D361-C361,1)=0,1,MOD(D361-C361,1))*24-N(E361)/60),2))</f>
      </c>
      <c r="G361" s="20">
        <f>IF(F361="","",ROUND(MAX(0,(IF(MOD(D361-C361,1)=0,1,MOD(D361-C361,1))-(MAX(0,MIN((C361+IF(MOD(D361-C361,1)=0,1,MOD(D361-C361,1))),22/24)-MAX(C361,6/24))+MAX(0,MIN((C361+IF(MOD(D361-C361,1)=0,1,MOD(D361-C361,1))),46/24)-MAX(C361,30/24))))*24*F361/(IF(MOD(D361-C361,1)=0,1,MOD(D361-C361,1))*24)),2))</f>
      </c>
      <c r="H361" s="20">
        <f>IF(B361="","",IFERROR(VLOOKUP(B361,'Kalendārs'!$A$2:$F$734,6,FALSE),IF(WEEKDAY(B361,2)&gt;5,0,$H$4)))</f>
      </c>
      <c r="I361" s="21">
        <f>IF(B361="","",IF(IFERROR(VLOOKUP(B361,'Kalendārs'!$A$2:$D$734,4,FALSE),"")="Svētku diena","Jā",""))</f>
      </c>
      <c r="J361" s="20">
        <f>IF(OR(F361="",H361=""),"",IF(I361="Jā",0,MAX(0,F361-H361)))</f>
      </c>
      <c r="K361" s="20">
        <f>IF(F361="","",IF(I361="Jā",F361,0))</f>
      </c>
      <c r="L361" s="17"/>
    </row>
    <row r="362" spans="1:12" x14ac:dyDescent="0.25">
      <c r="A362" s="17"/>
      <c r="B362" s="18"/>
      <c r="C362" s="19"/>
      <c r="D362" s="19"/>
      <c r="E362" s="17"/>
      <c r="F362" s="20">
        <f>IF(OR(C362="",D362=""),"",ROUND(MAX(0,IF(MOD(D362-C362,1)=0,1,MOD(D362-C362,1))*24-N(E362)/60),2))</f>
      </c>
      <c r="G362" s="20">
        <f>IF(F362="","",ROUND(MAX(0,(IF(MOD(D362-C362,1)=0,1,MOD(D362-C362,1))-(MAX(0,MIN((C362+IF(MOD(D362-C362,1)=0,1,MOD(D362-C362,1))),22/24)-MAX(C362,6/24))+MAX(0,MIN((C362+IF(MOD(D362-C362,1)=0,1,MOD(D362-C362,1))),46/24)-MAX(C362,30/24))))*24*F362/(IF(MOD(D362-C362,1)=0,1,MOD(D362-C362,1))*24)),2))</f>
      </c>
      <c r="H362" s="20">
        <f>IF(B362="","",IFERROR(VLOOKUP(B362,'Kalendārs'!$A$2:$F$734,6,FALSE),IF(WEEKDAY(B362,2)&gt;5,0,$H$4)))</f>
      </c>
      <c r="I362" s="21">
        <f>IF(B362="","",IF(IFERROR(VLOOKUP(B362,'Kalendārs'!$A$2:$D$734,4,FALSE),"")="Svētku diena","Jā",""))</f>
      </c>
      <c r="J362" s="20">
        <f>IF(OR(F362="",H362=""),"",IF(I362="Jā",0,MAX(0,F362-H362)))</f>
      </c>
      <c r="K362" s="20">
        <f>IF(F362="","",IF(I362="Jā",F362,0))</f>
      </c>
      <c r="L362" s="17"/>
    </row>
    <row r="363" spans="1:12" x14ac:dyDescent="0.25">
      <c r="A363" s="17"/>
      <c r="B363" s="18"/>
      <c r="C363" s="19"/>
      <c r="D363" s="19"/>
      <c r="E363" s="17"/>
      <c r="F363" s="20">
        <f>IF(OR(C363="",D363=""),"",ROUND(MAX(0,IF(MOD(D363-C363,1)=0,1,MOD(D363-C363,1))*24-N(E363)/60),2))</f>
      </c>
      <c r="G363" s="20">
        <f>IF(F363="","",ROUND(MAX(0,(IF(MOD(D363-C363,1)=0,1,MOD(D363-C363,1))-(MAX(0,MIN((C363+IF(MOD(D363-C363,1)=0,1,MOD(D363-C363,1))),22/24)-MAX(C363,6/24))+MAX(0,MIN((C363+IF(MOD(D363-C363,1)=0,1,MOD(D363-C363,1))),46/24)-MAX(C363,30/24))))*24*F363/(IF(MOD(D363-C363,1)=0,1,MOD(D363-C363,1))*24)),2))</f>
      </c>
      <c r="H363" s="20">
        <f>IF(B363="","",IFERROR(VLOOKUP(B363,'Kalendārs'!$A$2:$F$734,6,FALSE),IF(WEEKDAY(B363,2)&gt;5,0,$H$4)))</f>
      </c>
      <c r="I363" s="21">
        <f>IF(B363="","",IF(IFERROR(VLOOKUP(B363,'Kalendārs'!$A$2:$D$734,4,FALSE),"")="Svētku diena","Jā",""))</f>
      </c>
      <c r="J363" s="20">
        <f>IF(OR(F363="",H363=""),"",IF(I363="Jā",0,MAX(0,F363-H363)))</f>
      </c>
      <c r="K363" s="20">
        <f>IF(F363="","",IF(I363="Jā",F363,0))</f>
      </c>
      <c r="L363" s="17"/>
    </row>
    <row r="364" spans="1:12" x14ac:dyDescent="0.25">
      <c r="A364" s="17"/>
      <c r="B364" s="18"/>
      <c r="C364" s="19"/>
      <c r="D364" s="19"/>
      <c r="E364" s="17"/>
      <c r="F364" s="20">
        <f>IF(OR(C364="",D364=""),"",ROUND(MAX(0,IF(MOD(D364-C364,1)=0,1,MOD(D364-C364,1))*24-N(E364)/60),2))</f>
      </c>
      <c r="G364" s="20">
        <f>IF(F364="","",ROUND(MAX(0,(IF(MOD(D364-C364,1)=0,1,MOD(D364-C364,1))-(MAX(0,MIN((C364+IF(MOD(D364-C364,1)=0,1,MOD(D364-C364,1))),22/24)-MAX(C364,6/24))+MAX(0,MIN((C364+IF(MOD(D364-C364,1)=0,1,MOD(D364-C364,1))),46/24)-MAX(C364,30/24))))*24*F364/(IF(MOD(D364-C364,1)=0,1,MOD(D364-C364,1))*24)),2))</f>
      </c>
      <c r="H364" s="20">
        <f>IF(B364="","",IFERROR(VLOOKUP(B364,'Kalendārs'!$A$2:$F$734,6,FALSE),IF(WEEKDAY(B364,2)&gt;5,0,$H$4)))</f>
      </c>
      <c r="I364" s="21">
        <f>IF(B364="","",IF(IFERROR(VLOOKUP(B364,'Kalendārs'!$A$2:$D$734,4,FALSE),"")="Svētku diena","Jā",""))</f>
      </c>
      <c r="J364" s="20">
        <f>IF(OR(F364="",H364=""),"",IF(I364="Jā",0,MAX(0,F364-H364)))</f>
      </c>
      <c r="K364" s="20">
        <f>IF(F364="","",IF(I364="Jā",F364,0))</f>
      </c>
      <c r="L364" s="17"/>
    </row>
    <row r="365" spans="1:12" x14ac:dyDescent="0.25">
      <c r="A365" s="17"/>
      <c r="B365" s="18"/>
      <c r="C365" s="19"/>
      <c r="D365" s="19"/>
      <c r="E365" s="17"/>
      <c r="F365" s="20">
        <f>IF(OR(C365="",D365=""),"",ROUND(MAX(0,IF(MOD(D365-C365,1)=0,1,MOD(D365-C365,1))*24-N(E365)/60),2))</f>
      </c>
      <c r="G365" s="20">
        <f>IF(F365="","",ROUND(MAX(0,(IF(MOD(D365-C365,1)=0,1,MOD(D365-C365,1))-(MAX(0,MIN((C365+IF(MOD(D365-C365,1)=0,1,MOD(D365-C365,1))),22/24)-MAX(C365,6/24))+MAX(0,MIN((C365+IF(MOD(D365-C365,1)=0,1,MOD(D365-C365,1))),46/24)-MAX(C365,30/24))))*24*F365/(IF(MOD(D365-C365,1)=0,1,MOD(D365-C365,1))*24)),2))</f>
      </c>
      <c r="H365" s="20">
        <f>IF(B365="","",IFERROR(VLOOKUP(B365,'Kalendārs'!$A$2:$F$734,6,FALSE),IF(WEEKDAY(B365,2)&gt;5,0,$H$4)))</f>
      </c>
      <c r="I365" s="21">
        <f>IF(B365="","",IF(IFERROR(VLOOKUP(B365,'Kalendārs'!$A$2:$D$734,4,FALSE),"")="Svētku diena","Jā",""))</f>
      </c>
      <c r="J365" s="20">
        <f>IF(OR(F365="",H365=""),"",IF(I365="Jā",0,MAX(0,F365-H365)))</f>
      </c>
      <c r="K365" s="20">
        <f>IF(F365="","",IF(I365="Jā",F365,0))</f>
      </c>
      <c r="L365" s="17"/>
    </row>
    <row r="366" spans="1:12" x14ac:dyDescent="0.25">
      <c r="A366" s="17"/>
      <c r="B366" s="18"/>
      <c r="C366" s="19"/>
      <c r="D366" s="19"/>
      <c r="E366" s="17"/>
      <c r="F366" s="20">
        <f>IF(OR(C366="",D366=""),"",ROUND(MAX(0,IF(MOD(D366-C366,1)=0,1,MOD(D366-C366,1))*24-N(E366)/60),2))</f>
      </c>
      <c r="G366" s="20">
        <f>IF(F366="","",ROUND(MAX(0,(IF(MOD(D366-C366,1)=0,1,MOD(D366-C366,1))-(MAX(0,MIN((C366+IF(MOD(D366-C366,1)=0,1,MOD(D366-C366,1))),22/24)-MAX(C366,6/24))+MAX(0,MIN((C366+IF(MOD(D366-C366,1)=0,1,MOD(D366-C366,1))),46/24)-MAX(C366,30/24))))*24*F366/(IF(MOD(D366-C366,1)=0,1,MOD(D366-C366,1))*24)),2))</f>
      </c>
      <c r="H366" s="20">
        <f>IF(B366="","",IFERROR(VLOOKUP(B366,'Kalendārs'!$A$2:$F$734,6,FALSE),IF(WEEKDAY(B366,2)&gt;5,0,$H$4)))</f>
      </c>
      <c r="I366" s="21">
        <f>IF(B366="","",IF(IFERROR(VLOOKUP(B366,'Kalendārs'!$A$2:$D$734,4,FALSE),"")="Svētku diena","Jā",""))</f>
      </c>
      <c r="J366" s="20">
        <f>IF(OR(F366="",H366=""),"",IF(I366="Jā",0,MAX(0,F366-H366)))</f>
      </c>
      <c r="K366" s="20">
        <f>IF(F366="","",IF(I366="Jā",F366,0))</f>
      </c>
      <c r="L366" s="17"/>
    </row>
    <row r="367" spans="1:12" x14ac:dyDescent="0.25">
      <c r="A367" s="17"/>
      <c r="B367" s="18"/>
      <c r="C367" s="19"/>
      <c r="D367" s="19"/>
      <c r="E367" s="17"/>
      <c r="F367" s="20">
        <f>IF(OR(C367="",D367=""),"",ROUND(MAX(0,IF(MOD(D367-C367,1)=0,1,MOD(D367-C367,1))*24-N(E367)/60),2))</f>
      </c>
      <c r="G367" s="20">
        <f>IF(F367="","",ROUND(MAX(0,(IF(MOD(D367-C367,1)=0,1,MOD(D367-C367,1))-(MAX(0,MIN((C367+IF(MOD(D367-C367,1)=0,1,MOD(D367-C367,1))),22/24)-MAX(C367,6/24))+MAX(0,MIN((C367+IF(MOD(D367-C367,1)=0,1,MOD(D367-C367,1))),46/24)-MAX(C367,30/24))))*24*F367/(IF(MOD(D367-C367,1)=0,1,MOD(D367-C367,1))*24)),2))</f>
      </c>
      <c r="H367" s="20">
        <f>IF(B367="","",IFERROR(VLOOKUP(B367,'Kalendārs'!$A$2:$F$734,6,FALSE),IF(WEEKDAY(B367,2)&gt;5,0,$H$4)))</f>
      </c>
      <c r="I367" s="21">
        <f>IF(B367="","",IF(IFERROR(VLOOKUP(B367,'Kalendārs'!$A$2:$D$734,4,FALSE),"")="Svētku diena","Jā",""))</f>
      </c>
      <c r="J367" s="20">
        <f>IF(OR(F367="",H367=""),"",IF(I367="Jā",0,MAX(0,F367-H367)))</f>
      </c>
      <c r="K367" s="20">
        <f>IF(F367="","",IF(I367="Jā",F367,0))</f>
      </c>
      <c r="L367" s="17"/>
    </row>
    <row r="368" spans="1:12" x14ac:dyDescent="0.25">
      <c r="A368" s="17"/>
      <c r="B368" s="18"/>
      <c r="C368" s="19"/>
      <c r="D368" s="19"/>
      <c r="E368" s="17"/>
      <c r="F368" s="20">
        <f>IF(OR(C368="",D368=""),"",ROUND(MAX(0,IF(MOD(D368-C368,1)=0,1,MOD(D368-C368,1))*24-N(E368)/60),2))</f>
      </c>
      <c r="G368" s="20">
        <f>IF(F368="","",ROUND(MAX(0,(IF(MOD(D368-C368,1)=0,1,MOD(D368-C368,1))-(MAX(0,MIN((C368+IF(MOD(D368-C368,1)=0,1,MOD(D368-C368,1))),22/24)-MAX(C368,6/24))+MAX(0,MIN((C368+IF(MOD(D368-C368,1)=0,1,MOD(D368-C368,1))),46/24)-MAX(C368,30/24))))*24*F368/(IF(MOD(D368-C368,1)=0,1,MOD(D368-C368,1))*24)),2))</f>
      </c>
      <c r="H368" s="20">
        <f>IF(B368="","",IFERROR(VLOOKUP(B368,'Kalendārs'!$A$2:$F$734,6,FALSE),IF(WEEKDAY(B368,2)&gt;5,0,$H$4)))</f>
      </c>
      <c r="I368" s="21">
        <f>IF(B368="","",IF(IFERROR(VLOOKUP(B368,'Kalendārs'!$A$2:$D$734,4,FALSE),"")="Svētku diena","Jā",""))</f>
      </c>
      <c r="J368" s="20">
        <f>IF(OR(F368="",H368=""),"",IF(I368="Jā",0,MAX(0,F368-H368)))</f>
      </c>
      <c r="K368" s="20">
        <f>IF(F368="","",IF(I368="Jā",F368,0))</f>
      </c>
      <c r="L368" s="17"/>
    </row>
    <row r="369" spans="1:12" x14ac:dyDescent="0.25">
      <c r="A369" s="17"/>
      <c r="B369" s="18"/>
      <c r="C369" s="19"/>
      <c r="D369" s="19"/>
      <c r="E369" s="17"/>
      <c r="F369" s="20">
        <f>IF(OR(C369="",D369=""),"",ROUND(MAX(0,IF(MOD(D369-C369,1)=0,1,MOD(D369-C369,1))*24-N(E369)/60),2))</f>
      </c>
      <c r="G369" s="20">
        <f>IF(F369="","",ROUND(MAX(0,(IF(MOD(D369-C369,1)=0,1,MOD(D369-C369,1))-(MAX(0,MIN((C369+IF(MOD(D369-C369,1)=0,1,MOD(D369-C369,1))),22/24)-MAX(C369,6/24))+MAX(0,MIN((C369+IF(MOD(D369-C369,1)=0,1,MOD(D369-C369,1))),46/24)-MAX(C369,30/24))))*24*F369/(IF(MOD(D369-C369,1)=0,1,MOD(D369-C369,1))*24)),2))</f>
      </c>
      <c r="H369" s="20">
        <f>IF(B369="","",IFERROR(VLOOKUP(B369,'Kalendārs'!$A$2:$F$734,6,FALSE),IF(WEEKDAY(B369,2)&gt;5,0,$H$4)))</f>
      </c>
      <c r="I369" s="21">
        <f>IF(B369="","",IF(IFERROR(VLOOKUP(B369,'Kalendārs'!$A$2:$D$734,4,FALSE),"")="Svētku diena","Jā",""))</f>
      </c>
      <c r="J369" s="20">
        <f>IF(OR(F369="",H369=""),"",IF(I369="Jā",0,MAX(0,F369-H369)))</f>
      </c>
      <c r="K369" s="20">
        <f>IF(F369="","",IF(I369="Jā",F369,0))</f>
      </c>
      <c r="L369" s="17"/>
    </row>
    <row r="370" spans="1:12" x14ac:dyDescent="0.25">
      <c r="A370" s="17"/>
      <c r="B370" s="18"/>
      <c r="C370" s="19"/>
      <c r="D370" s="19"/>
      <c r="E370" s="17"/>
      <c r="F370" s="20">
        <f>IF(OR(C370="",D370=""),"",ROUND(MAX(0,IF(MOD(D370-C370,1)=0,1,MOD(D370-C370,1))*24-N(E370)/60),2))</f>
      </c>
      <c r="G370" s="20">
        <f>IF(F370="","",ROUND(MAX(0,(IF(MOD(D370-C370,1)=0,1,MOD(D370-C370,1))-(MAX(0,MIN((C370+IF(MOD(D370-C370,1)=0,1,MOD(D370-C370,1))),22/24)-MAX(C370,6/24))+MAX(0,MIN((C370+IF(MOD(D370-C370,1)=0,1,MOD(D370-C370,1))),46/24)-MAX(C370,30/24))))*24*F370/(IF(MOD(D370-C370,1)=0,1,MOD(D370-C370,1))*24)),2))</f>
      </c>
      <c r="H370" s="20">
        <f>IF(B370="","",IFERROR(VLOOKUP(B370,'Kalendārs'!$A$2:$F$734,6,FALSE),IF(WEEKDAY(B370,2)&gt;5,0,$H$4)))</f>
      </c>
      <c r="I370" s="21">
        <f>IF(B370="","",IF(IFERROR(VLOOKUP(B370,'Kalendārs'!$A$2:$D$734,4,FALSE),"")="Svētku diena","Jā",""))</f>
      </c>
      <c r="J370" s="20">
        <f>IF(OR(F370="",H370=""),"",IF(I370="Jā",0,MAX(0,F370-H370)))</f>
      </c>
      <c r="K370" s="20">
        <f>IF(F370="","",IF(I370="Jā",F370,0))</f>
      </c>
      <c r="L370" s="17"/>
    </row>
    <row r="371" spans="1:12" x14ac:dyDescent="0.25">
      <c r="A371" s="17"/>
      <c r="B371" s="18"/>
      <c r="C371" s="19"/>
      <c r="D371" s="19"/>
      <c r="E371" s="17"/>
      <c r="F371" s="20">
        <f>IF(OR(C371="",D371=""),"",ROUND(MAX(0,IF(MOD(D371-C371,1)=0,1,MOD(D371-C371,1))*24-N(E371)/60),2))</f>
      </c>
      <c r="G371" s="20">
        <f>IF(F371="","",ROUND(MAX(0,(IF(MOD(D371-C371,1)=0,1,MOD(D371-C371,1))-(MAX(0,MIN((C371+IF(MOD(D371-C371,1)=0,1,MOD(D371-C371,1))),22/24)-MAX(C371,6/24))+MAX(0,MIN((C371+IF(MOD(D371-C371,1)=0,1,MOD(D371-C371,1))),46/24)-MAX(C371,30/24))))*24*F371/(IF(MOD(D371-C371,1)=0,1,MOD(D371-C371,1))*24)),2))</f>
      </c>
      <c r="H371" s="20">
        <f>IF(B371="","",IFERROR(VLOOKUP(B371,'Kalendārs'!$A$2:$F$734,6,FALSE),IF(WEEKDAY(B371,2)&gt;5,0,$H$4)))</f>
      </c>
      <c r="I371" s="21">
        <f>IF(B371="","",IF(IFERROR(VLOOKUP(B371,'Kalendārs'!$A$2:$D$734,4,FALSE),"")="Svētku diena","Jā",""))</f>
      </c>
      <c r="J371" s="20">
        <f>IF(OR(F371="",H371=""),"",IF(I371="Jā",0,MAX(0,F371-H371)))</f>
      </c>
      <c r="K371" s="20">
        <f>IF(F371="","",IF(I371="Jā",F371,0))</f>
      </c>
      <c r="L371" s="17"/>
    </row>
    <row r="372" spans="1:12" x14ac:dyDescent="0.25">
      <c r="A372" s="17"/>
      <c r="B372" s="18"/>
      <c r="C372" s="19"/>
      <c r="D372" s="19"/>
      <c r="E372" s="17"/>
      <c r="F372" s="20">
        <f>IF(OR(C372="",D372=""),"",ROUND(MAX(0,IF(MOD(D372-C372,1)=0,1,MOD(D372-C372,1))*24-N(E372)/60),2))</f>
      </c>
      <c r="G372" s="20">
        <f>IF(F372="","",ROUND(MAX(0,(IF(MOD(D372-C372,1)=0,1,MOD(D372-C372,1))-(MAX(0,MIN((C372+IF(MOD(D372-C372,1)=0,1,MOD(D372-C372,1))),22/24)-MAX(C372,6/24))+MAX(0,MIN((C372+IF(MOD(D372-C372,1)=0,1,MOD(D372-C372,1))),46/24)-MAX(C372,30/24))))*24*F372/(IF(MOD(D372-C372,1)=0,1,MOD(D372-C372,1))*24)),2))</f>
      </c>
      <c r="H372" s="20">
        <f>IF(B372="","",IFERROR(VLOOKUP(B372,'Kalendārs'!$A$2:$F$734,6,FALSE),IF(WEEKDAY(B372,2)&gt;5,0,$H$4)))</f>
      </c>
      <c r="I372" s="21">
        <f>IF(B372="","",IF(IFERROR(VLOOKUP(B372,'Kalendārs'!$A$2:$D$734,4,FALSE),"")="Svētku diena","Jā",""))</f>
      </c>
      <c r="J372" s="20">
        <f>IF(OR(F372="",H372=""),"",IF(I372="Jā",0,MAX(0,F372-H372)))</f>
      </c>
      <c r="K372" s="20">
        <f>IF(F372="","",IF(I372="Jā",F372,0))</f>
      </c>
      <c r="L372" s="17"/>
    </row>
    <row r="373" spans="1:12" x14ac:dyDescent="0.25">
      <c r="A373" s="17"/>
      <c r="B373" s="18"/>
      <c r="C373" s="19"/>
      <c r="D373" s="19"/>
      <c r="E373" s="17"/>
      <c r="F373" s="20">
        <f>IF(OR(C373="",D373=""),"",ROUND(MAX(0,IF(MOD(D373-C373,1)=0,1,MOD(D373-C373,1))*24-N(E373)/60),2))</f>
      </c>
      <c r="G373" s="20">
        <f>IF(F373="","",ROUND(MAX(0,(IF(MOD(D373-C373,1)=0,1,MOD(D373-C373,1))-(MAX(0,MIN((C373+IF(MOD(D373-C373,1)=0,1,MOD(D373-C373,1))),22/24)-MAX(C373,6/24))+MAX(0,MIN((C373+IF(MOD(D373-C373,1)=0,1,MOD(D373-C373,1))),46/24)-MAX(C373,30/24))))*24*F373/(IF(MOD(D373-C373,1)=0,1,MOD(D373-C373,1))*24)),2))</f>
      </c>
      <c r="H373" s="20">
        <f>IF(B373="","",IFERROR(VLOOKUP(B373,'Kalendārs'!$A$2:$F$734,6,FALSE),IF(WEEKDAY(B373,2)&gt;5,0,$H$4)))</f>
      </c>
      <c r="I373" s="21">
        <f>IF(B373="","",IF(IFERROR(VLOOKUP(B373,'Kalendārs'!$A$2:$D$734,4,FALSE),"")="Svētku diena","Jā",""))</f>
      </c>
      <c r="J373" s="20">
        <f>IF(OR(F373="",H373=""),"",IF(I373="Jā",0,MAX(0,F373-H373)))</f>
      </c>
      <c r="K373" s="20">
        <f>IF(F373="","",IF(I373="Jā",F373,0))</f>
      </c>
      <c r="L373" s="17"/>
    </row>
    <row r="374" spans="1:12" x14ac:dyDescent="0.25">
      <c r="A374" s="17"/>
      <c r="B374" s="18"/>
      <c r="C374" s="19"/>
      <c r="D374" s="19"/>
      <c r="E374" s="17"/>
      <c r="F374" s="20">
        <f>IF(OR(C374="",D374=""),"",ROUND(MAX(0,IF(MOD(D374-C374,1)=0,1,MOD(D374-C374,1))*24-N(E374)/60),2))</f>
      </c>
      <c r="G374" s="20">
        <f>IF(F374="","",ROUND(MAX(0,(IF(MOD(D374-C374,1)=0,1,MOD(D374-C374,1))-(MAX(0,MIN((C374+IF(MOD(D374-C374,1)=0,1,MOD(D374-C374,1))),22/24)-MAX(C374,6/24))+MAX(0,MIN((C374+IF(MOD(D374-C374,1)=0,1,MOD(D374-C374,1))),46/24)-MAX(C374,30/24))))*24*F374/(IF(MOD(D374-C374,1)=0,1,MOD(D374-C374,1))*24)),2))</f>
      </c>
      <c r="H374" s="20">
        <f>IF(B374="","",IFERROR(VLOOKUP(B374,'Kalendārs'!$A$2:$F$734,6,FALSE),IF(WEEKDAY(B374,2)&gt;5,0,$H$4)))</f>
      </c>
      <c r="I374" s="21">
        <f>IF(B374="","",IF(IFERROR(VLOOKUP(B374,'Kalendārs'!$A$2:$D$734,4,FALSE),"")="Svētku diena","Jā",""))</f>
      </c>
      <c r="J374" s="20">
        <f>IF(OR(F374="",H374=""),"",IF(I374="Jā",0,MAX(0,F374-H374)))</f>
      </c>
      <c r="K374" s="20">
        <f>IF(F374="","",IF(I374="Jā",F374,0))</f>
      </c>
      <c r="L374" s="17"/>
    </row>
    <row r="375" spans="1:12" x14ac:dyDescent="0.25">
      <c r="A375" s="17"/>
      <c r="B375" s="18"/>
      <c r="C375" s="19"/>
      <c r="D375" s="19"/>
      <c r="E375" s="17"/>
      <c r="F375" s="20">
        <f>IF(OR(C375="",D375=""),"",ROUND(MAX(0,IF(MOD(D375-C375,1)=0,1,MOD(D375-C375,1))*24-N(E375)/60),2))</f>
      </c>
      <c r="G375" s="20">
        <f>IF(F375="","",ROUND(MAX(0,(IF(MOD(D375-C375,1)=0,1,MOD(D375-C375,1))-(MAX(0,MIN((C375+IF(MOD(D375-C375,1)=0,1,MOD(D375-C375,1))),22/24)-MAX(C375,6/24))+MAX(0,MIN((C375+IF(MOD(D375-C375,1)=0,1,MOD(D375-C375,1))),46/24)-MAX(C375,30/24))))*24*F375/(IF(MOD(D375-C375,1)=0,1,MOD(D375-C375,1))*24)),2))</f>
      </c>
      <c r="H375" s="20">
        <f>IF(B375="","",IFERROR(VLOOKUP(B375,'Kalendārs'!$A$2:$F$734,6,FALSE),IF(WEEKDAY(B375,2)&gt;5,0,$H$4)))</f>
      </c>
      <c r="I375" s="21">
        <f>IF(B375="","",IF(IFERROR(VLOOKUP(B375,'Kalendārs'!$A$2:$D$734,4,FALSE),"")="Svētku diena","Jā",""))</f>
      </c>
      <c r="J375" s="20">
        <f>IF(OR(F375="",H375=""),"",IF(I375="Jā",0,MAX(0,F375-H375)))</f>
      </c>
      <c r="K375" s="20">
        <f>IF(F375="","",IF(I375="Jā",F375,0))</f>
      </c>
      <c r="L375" s="17"/>
    </row>
    <row r="376" spans="1:12" x14ac:dyDescent="0.25">
      <c r="A376" s="17"/>
      <c r="B376" s="18"/>
      <c r="C376" s="19"/>
      <c r="D376" s="19"/>
      <c r="E376" s="17"/>
      <c r="F376" s="20">
        <f>IF(OR(C376="",D376=""),"",ROUND(MAX(0,IF(MOD(D376-C376,1)=0,1,MOD(D376-C376,1))*24-N(E376)/60),2))</f>
      </c>
      <c r="G376" s="20">
        <f>IF(F376="","",ROUND(MAX(0,(IF(MOD(D376-C376,1)=0,1,MOD(D376-C376,1))-(MAX(0,MIN((C376+IF(MOD(D376-C376,1)=0,1,MOD(D376-C376,1))),22/24)-MAX(C376,6/24))+MAX(0,MIN((C376+IF(MOD(D376-C376,1)=0,1,MOD(D376-C376,1))),46/24)-MAX(C376,30/24))))*24*F376/(IF(MOD(D376-C376,1)=0,1,MOD(D376-C376,1))*24)),2))</f>
      </c>
      <c r="H376" s="20">
        <f>IF(B376="","",IFERROR(VLOOKUP(B376,'Kalendārs'!$A$2:$F$734,6,FALSE),IF(WEEKDAY(B376,2)&gt;5,0,$H$4)))</f>
      </c>
      <c r="I376" s="21">
        <f>IF(B376="","",IF(IFERROR(VLOOKUP(B376,'Kalendārs'!$A$2:$D$734,4,FALSE),"")="Svētku diena","Jā",""))</f>
      </c>
      <c r="J376" s="20">
        <f>IF(OR(F376="",H376=""),"",IF(I376="Jā",0,MAX(0,F376-H376)))</f>
      </c>
      <c r="K376" s="20">
        <f>IF(F376="","",IF(I376="Jā",F376,0))</f>
      </c>
      <c r="L376" s="17"/>
    </row>
    <row r="377" spans="1:12" x14ac:dyDescent="0.25">
      <c r="A377" s="17"/>
      <c r="B377" s="18"/>
      <c r="C377" s="19"/>
      <c r="D377" s="19"/>
      <c r="E377" s="17"/>
      <c r="F377" s="20">
        <f>IF(OR(C377="",D377=""),"",ROUND(MAX(0,IF(MOD(D377-C377,1)=0,1,MOD(D377-C377,1))*24-N(E377)/60),2))</f>
      </c>
      <c r="G377" s="20">
        <f>IF(F377="","",ROUND(MAX(0,(IF(MOD(D377-C377,1)=0,1,MOD(D377-C377,1))-(MAX(0,MIN((C377+IF(MOD(D377-C377,1)=0,1,MOD(D377-C377,1))),22/24)-MAX(C377,6/24))+MAX(0,MIN((C377+IF(MOD(D377-C377,1)=0,1,MOD(D377-C377,1))),46/24)-MAX(C377,30/24))))*24*F377/(IF(MOD(D377-C377,1)=0,1,MOD(D377-C377,1))*24)),2))</f>
      </c>
      <c r="H377" s="20">
        <f>IF(B377="","",IFERROR(VLOOKUP(B377,'Kalendārs'!$A$2:$F$734,6,FALSE),IF(WEEKDAY(B377,2)&gt;5,0,$H$4)))</f>
      </c>
      <c r="I377" s="21">
        <f>IF(B377="","",IF(IFERROR(VLOOKUP(B377,'Kalendārs'!$A$2:$D$734,4,FALSE),"")="Svētku diena","Jā",""))</f>
      </c>
      <c r="J377" s="20">
        <f>IF(OR(F377="",H377=""),"",IF(I377="Jā",0,MAX(0,F377-H377)))</f>
      </c>
      <c r="K377" s="20">
        <f>IF(F377="","",IF(I377="Jā",F377,0))</f>
      </c>
      <c r="L377" s="17"/>
    </row>
    <row r="378" spans="1:12" x14ac:dyDescent="0.25">
      <c r="A378" s="17"/>
      <c r="B378" s="18"/>
      <c r="C378" s="19"/>
      <c r="D378" s="19"/>
      <c r="E378" s="17"/>
      <c r="F378" s="20">
        <f>IF(OR(C378="",D378=""),"",ROUND(MAX(0,IF(MOD(D378-C378,1)=0,1,MOD(D378-C378,1))*24-N(E378)/60),2))</f>
      </c>
      <c r="G378" s="20">
        <f>IF(F378="","",ROUND(MAX(0,(IF(MOD(D378-C378,1)=0,1,MOD(D378-C378,1))-(MAX(0,MIN((C378+IF(MOD(D378-C378,1)=0,1,MOD(D378-C378,1))),22/24)-MAX(C378,6/24))+MAX(0,MIN((C378+IF(MOD(D378-C378,1)=0,1,MOD(D378-C378,1))),46/24)-MAX(C378,30/24))))*24*F378/(IF(MOD(D378-C378,1)=0,1,MOD(D378-C378,1))*24)),2))</f>
      </c>
      <c r="H378" s="20">
        <f>IF(B378="","",IFERROR(VLOOKUP(B378,'Kalendārs'!$A$2:$F$734,6,FALSE),IF(WEEKDAY(B378,2)&gt;5,0,$H$4)))</f>
      </c>
      <c r="I378" s="21">
        <f>IF(B378="","",IF(IFERROR(VLOOKUP(B378,'Kalendārs'!$A$2:$D$734,4,FALSE),"")="Svētku diena","Jā",""))</f>
      </c>
      <c r="J378" s="20">
        <f>IF(OR(F378="",H378=""),"",IF(I378="Jā",0,MAX(0,F378-H378)))</f>
      </c>
      <c r="K378" s="20">
        <f>IF(F378="","",IF(I378="Jā",F378,0))</f>
      </c>
      <c r="L378" s="17"/>
    </row>
    <row r="379" spans="1:12" x14ac:dyDescent="0.25">
      <c r="A379" s="17"/>
      <c r="B379" s="18"/>
      <c r="C379" s="19"/>
      <c r="D379" s="19"/>
      <c r="E379" s="17"/>
      <c r="F379" s="20">
        <f>IF(OR(C379="",D379=""),"",ROUND(MAX(0,IF(MOD(D379-C379,1)=0,1,MOD(D379-C379,1))*24-N(E379)/60),2))</f>
      </c>
      <c r="G379" s="20">
        <f>IF(F379="","",ROUND(MAX(0,(IF(MOD(D379-C379,1)=0,1,MOD(D379-C379,1))-(MAX(0,MIN((C379+IF(MOD(D379-C379,1)=0,1,MOD(D379-C379,1))),22/24)-MAX(C379,6/24))+MAX(0,MIN((C379+IF(MOD(D379-C379,1)=0,1,MOD(D379-C379,1))),46/24)-MAX(C379,30/24))))*24*F379/(IF(MOD(D379-C379,1)=0,1,MOD(D379-C379,1))*24)),2))</f>
      </c>
      <c r="H379" s="20">
        <f>IF(B379="","",IFERROR(VLOOKUP(B379,'Kalendārs'!$A$2:$F$734,6,FALSE),IF(WEEKDAY(B379,2)&gt;5,0,$H$4)))</f>
      </c>
      <c r="I379" s="21">
        <f>IF(B379="","",IF(IFERROR(VLOOKUP(B379,'Kalendārs'!$A$2:$D$734,4,FALSE),"")="Svētku diena","Jā",""))</f>
      </c>
      <c r="J379" s="20">
        <f>IF(OR(F379="",H379=""),"",IF(I379="Jā",0,MAX(0,F379-H379)))</f>
      </c>
      <c r="K379" s="20">
        <f>IF(F379="","",IF(I379="Jā",F379,0))</f>
      </c>
      <c r="L379" s="17"/>
    </row>
    <row r="380" spans="1:12" x14ac:dyDescent="0.25">
      <c r="A380" s="17"/>
      <c r="B380" s="18"/>
      <c r="C380" s="19"/>
      <c r="D380" s="19"/>
      <c r="E380" s="17"/>
      <c r="F380" s="20">
        <f>IF(OR(C380="",D380=""),"",ROUND(MAX(0,IF(MOD(D380-C380,1)=0,1,MOD(D380-C380,1))*24-N(E380)/60),2))</f>
      </c>
      <c r="G380" s="20">
        <f>IF(F380="","",ROUND(MAX(0,(IF(MOD(D380-C380,1)=0,1,MOD(D380-C380,1))-(MAX(0,MIN((C380+IF(MOD(D380-C380,1)=0,1,MOD(D380-C380,1))),22/24)-MAX(C380,6/24))+MAX(0,MIN((C380+IF(MOD(D380-C380,1)=0,1,MOD(D380-C380,1))),46/24)-MAX(C380,30/24))))*24*F380/(IF(MOD(D380-C380,1)=0,1,MOD(D380-C380,1))*24)),2))</f>
      </c>
      <c r="H380" s="20">
        <f>IF(B380="","",IFERROR(VLOOKUP(B380,'Kalendārs'!$A$2:$F$734,6,FALSE),IF(WEEKDAY(B380,2)&gt;5,0,$H$4)))</f>
      </c>
      <c r="I380" s="21">
        <f>IF(B380="","",IF(IFERROR(VLOOKUP(B380,'Kalendārs'!$A$2:$D$734,4,FALSE),"")="Svētku diena","Jā",""))</f>
      </c>
      <c r="J380" s="20">
        <f>IF(OR(F380="",H380=""),"",IF(I380="Jā",0,MAX(0,F380-H380)))</f>
      </c>
      <c r="K380" s="20">
        <f>IF(F380="","",IF(I380="Jā",F380,0))</f>
      </c>
      <c r="L380" s="17"/>
    </row>
    <row r="381" spans="1:12" x14ac:dyDescent="0.25">
      <c r="A381" s="17"/>
      <c r="B381" s="18"/>
      <c r="C381" s="19"/>
      <c r="D381" s="19"/>
      <c r="E381" s="17"/>
      <c r="F381" s="20">
        <f>IF(OR(C381="",D381=""),"",ROUND(MAX(0,IF(MOD(D381-C381,1)=0,1,MOD(D381-C381,1))*24-N(E381)/60),2))</f>
      </c>
      <c r="G381" s="20">
        <f>IF(F381="","",ROUND(MAX(0,(IF(MOD(D381-C381,1)=0,1,MOD(D381-C381,1))-(MAX(0,MIN((C381+IF(MOD(D381-C381,1)=0,1,MOD(D381-C381,1))),22/24)-MAX(C381,6/24))+MAX(0,MIN((C381+IF(MOD(D381-C381,1)=0,1,MOD(D381-C381,1))),46/24)-MAX(C381,30/24))))*24*F381/(IF(MOD(D381-C381,1)=0,1,MOD(D381-C381,1))*24)),2))</f>
      </c>
      <c r="H381" s="20">
        <f>IF(B381="","",IFERROR(VLOOKUP(B381,'Kalendārs'!$A$2:$F$734,6,FALSE),IF(WEEKDAY(B381,2)&gt;5,0,$H$4)))</f>
      </c>
      <c r="I381" s="21">
        <f>IF(B381="","",IF(IFERROR(VLOOKUP(B381,'Kalendārs'!$A$2:$D$734,4,FALSE),"")="Svētku diena","Jā",""))</f>
      </c>
      <c r="J381" s="20">
        <f>IF(OR(F381="",H381=""),"",IF(I381="Jā",0,MAX(0,F381-H381)))</f>
      </c>
      <c r="K381" s="20">
        <f>IF(F381="","",IF(I381="Jā",F381,0))</f>
      </c>
      <c r="L381" s="17"/>
    </row>
    <row r="382" spans="1:12" x14ac:dyDescent="0.25">
      <c r="A382" s="17"/>
      <c r="B382" s="18"/>
      <c r="C382" s="19"/>
      <c r="D382" s="19"/>
      <c r="E382" s="17"/>
      <c r="F382" s="20">
        <f>IF(OR(C382="",D382=""),"",ROUND(MAX(0,IF(MOD(D382-C382,1)=0,1,MOD(D382-C382,1))*24-N(E382)/60),2))</f>
      </c>
      <c r="G382" s="20">
        <f>IF(F382="","",ROUND(MAX(0,(IF(MOD(D382-C382,1)=0,1,MOD(D382-C382,1))-(MAX(0,MIN((C382+IF(MOD(D382-C382,1)=0,1,MOD(D382-C382,1))),22/24)-MAX(C382,6/24))+MAX(0,MIN((C382+IF(MOD(D382-C382,1)=0,1,MOD(D382-C382,1))),46/24)-MAX(C382,30/24))))*24*F382/(IF(MOD(D382-C382,1)=0,1,MOD(D382-C382,1))*24)),2))</f>
      </c>
      <c r="H382" s="20">
        <f>IF(B382="","",IFERROR(VLOOKUP(B382,'Kalendārs'!$A$2:$F$734,6,FALSE),IF(WEEKDAY(B382,2)&gt;5,0,$H$4)))</f>
      </c>
      <c r="I382" s="21">
        <f>IF(B382="","",IF(IFERROR(VLOOKUP(B382,'Kalendārs'!$A$2:$D$734,4,FALSE),"")="Svētku diena","Jā",""))</f>
      </c>
      <c r="J382" s="20">
        <f>IF(OR(F382="",H382=""),"",IF(I382="Jā",0,MAX(0,F382-H382)))</f>
      </c>
      <c r="K382" s="20">
        <f>IF(F382="","",IF(I382="Jā",F382,0))</f>
      </c>
      <c r="L382" s="17"/>
    </row>
    <row r="383" spans="1:12" x14ac:dyDescent="0.25">
      <c r="A383" s="17"/>
      <c r="B383" s="18"/>
      <c r="C383" s="19"/>
      <c r="D383" s="19"/>
      <c r="E383" s="17"/>
      <c r="F383" s="20">
        <f>IF(OR(C383="",D383=""),"",ROUND(MAX(0,IF(MOD(D383-C383,1)=0,1,MOD(D383-C383,1))*24-N(E383)/60),2))</f>
      </c>
      <c r="G383" s="20">
        <f>IF(F383="","",ROUND(MAX(0,(IF(MOD(D383-C383,1)=0,1,MOD(D383-C383,1))-(MAX(0,MIN((C383+IF(MOD(D383-C383,1)=0,1,MOD(D383-C383,1))),22/24)-MAX(C383,6/24))+MAX(0,MIN((C383+IF(MOD(D383-C383,1)=0,1,MOD(D383-C383,1))),46/24)-MAX(C383,30/24))))*24*F383/(IF(MOD(D383-C383,1)=0,1,MOD(D383-C383,1))*24)),2))</f>
      </c>
      <c r="H383" s="20">
        <f>IF(B383="","",IFERROR(VLOOKUP(B383,'Kalendārs'!$A$2:$F$734,6,FALSE),IF(WEEKDAY(B383,2)&gt;5,0,$H$4)))</f>
      </c>
      <c r="I383" s="21">
        <f>IF(B383="","",IF(IFERROR(VLOOKUP(B383,'Kalendārs'!$A$2:$D$734,4,FALSE),"")="Svētku diena","Jā",""))</f>
      </c>
      <c r="J383" s="20">
        <f>IF(OR(F383="",H383=""),"",IF(I383="Jā",0,MAX(0,F383-H383)))</f>
      </c>
      <c r="K383" s="20">
        <f>IF(F383="","",IF(I383="Jā",F383,0))</f>
      </c>
      <c r="L383" s="17"/>
    </row>
    <row r="384" spans="1:12" x14ac:dyDescent="0.25">
      <c r="A384" s="17"/>
      <c r="B384" s="18"/>
      <c r="C384" s="19"/>
      <c r="D384" s="19"/>
      <c r="E384" s="17"/>
      <c r="F384" s="20">
        <f>IF(OR(C384="",D384=""),"",ROUND(MAX(0,IF(MOD(D384-C384,1)=0,1,MOD(D384-C384,1))*24-N(E384)/60),2))</f>
      </c>
      <c r="G384" s="20">
        <f>IF(F384="","",ROUND(MAX(0,(IF(MOD(D384-C384,1)=0,1,MOD(D384-C384,1))-(MAX(0,MIN((C384+IF(MOD(D384-C384,1)=0,1,MOD(D384-C384,1))),22/24)-MAX(C384,6/24))+MAX(0,MIN((C384+IF(MOD(D384-C384,1)=0,1,MOD(D384-C384,1))),46/24)-MAX(C384,30/24))))*24*F384/(IF(MOD(D384-C384,1)=0,1,MOD(D384-C384,1))*24)),2))</f>
      </c>
      <c r="H384" s="20">
        <f>IF(B384="","",IFERROR(VLOOKUP(B384,'Kalendārs'!$A$2:$F$734,6,FALSE),IF(WEEKDAY(B384,2)&gt;5,0,$H$4)))</f>
      </c>
      <c r="I384" s="21">
        <f>IF(B384="","",IF(IFERROR(VLOOKUP(B384,'Kalendārs'!$A$2:$D$734,4,FALSE),"")="Svētku diena","Jā",""))</f>
      </c>
      <c r="J384" s="20">
        <f>IF(OR(F384="",H384=""),"",IF(I384="Jā",0,MAX(0,F384-H384)))</f>
      </c>
      <c r="K384" s="20">
        <f>IF(F384="","",IF(I384="Jā",F384,0))</f>
      </c>
      <c r="L384" s="17"/>
    </row>
    <row r="385" spans="1:12" x14ac:dyDescent="0.25">
      <c r="A385" s="17"/>
      <c r="B385" s="18"/>
      <c r="C385" s="19"/>
      <c r="D385" s="19"/>
      <c r="E385" s="17"/>
      <c r="F385" s="20">
        <f>IF(OR(C385="",D385=""),"",ROUND(MAX(0,IF(MOD(D385-C385,1)=0,1,MOD(D385-C385,1))*24-N(E385)/60),2))</f>
      </c>
      <c r="G385" s="20">
        <f>IF(F385="","",ROUND(MAX(0,(IF(MOD(D385-C385,1)=0,1,MOD(D385-C385,1))-(MAX(0,MIN((C385+IF(MOD(D385-C385,1)=0,1,MOD(D385-C385,1))),22/24)-MAX(C385,6/24))+MAX(0,MIN((C385+IF(MOD(D385-C385,1)=0,1,MOD(D385-C385,1))),46/24)-MAX(C385,30/24))))*24*F385/(IF(MOD(D385-C385,1)=0,1,MOD(D385-C385,1))*24)),2))</f>
      </c>
      <c r="H385" s="20">
        <f>IF(B385="","",IFERROR(VLOOKUP(B385,'Kalendārs'!$A$2:$F$734,6,FALSE),IF(WEEKDAY(B385,2)&gt;5,0,$H$4)))</f>
      </c>
      <c r="I385" s="21">
        <f>IF(B385="","",IF(IFERROR(VLOOKUP(B385,'Kalendārs'!$A$2:$D$734,4,FALSE),"")="Svētku diena","Jā",""))</f>
      </c>
      <c r="J385" s="20">
        <f>IF(OR(F385="",H385=""),"",IF(I385="Jā",0,MAX(0,F385-H385)))</f>
      </c>
      <c r="K385" s="20">
        <f>IF(F385="","",IF(I385="Jā",F385,0))</f>
      </c>
      <c r="L385" s="17"/>
    </row>
    <row r="386" spans="1:12" x14ac:dyDescent="0.25">
      <c r="A386" s="17"/>
      <c r="B386" s="18"/>
      <c r="C386" s="19"/>
      <c r="D386" s="19"/>
      <c r="E386" s="17"/>
      <c r="F386" s="20">
        <f>IF(OR(C386="",D386=""),"",ROUND(MAX(0,IF(MOD(D386-C386,1)=0,1,MOD(D386-C386,1))*24-N(E386)/60),2))</f>
      </c>
      <c r="G386" s="20">
        <f>IF(F386="","",ROUND(MAX(0,(IF(MOD(D386-C386,1)=0,1,MOD(D386-C386,1))-(MAX(0,MIN((C386+IF(MOD(D386-C386,1)=0,1,MOD(D386-C386,1))),22/24)-MAX(C386,6/24))+MAX(0,MIN((C386+IF(MOD(D386-C386,1)=0,1,MOD(D386-C386,1))),46/24)-MAX(C386,30/24))))*24*F386/(IF(MOD(D386-C386,1)=0,1,MOD(D386-C386,1))*24)),2))</f>
      </c>
      <c r="H386" s="20">
        <f>IF(B386="","",IFERROR(VLOOKUP(B386,'Kalendārs'!$A$2:$F$734,6,FALSE),IF(WEEKDAY(B386,2)&gt;5,0,$H$4)))</f>
      </c>
      <c r="I386" s="21">
        <f>IF(B386="","",IF(IFERROR(VLOOKUP(B386,'Kalendārs'!$A$2:$D$734,4,FALSE),"")="Svētku diena","Jā",""))</f>
      </c>
      <c r="J386" s="20">
        <f>IF(OR(F386="",H386=""),"",IF(I386="Jā",0,MAX(0,F386-H386)))</f>
      </c>
      <c r="K386" s="20">
        <f>IF(F386="","",IF(I386="Jā",F386,0))</f>
      </c>
      <c r="L386" s="17"/>
    </row>
    <row r="387" spans="1:12" x14ac:dyDescent="0.25">
      <c r="A387" s="17"/>
      <c r="B387" s="18"/>
      <c r="C387" s="19"/>
      <c r="D387" s="19"/>
      <c r="E387" s="17"/>
      <c r="F387" s="20">
        <f>IF(OR(C387="",D387=""),"",ROUND(MAX(0,IF(MOD(D387-C387,1)=0,1,MOD(D387-C387,1))*24-N(E387)/60),2))</f>
      </c>
      <c r="G387" s="20">
        <f>IF(F387="","",ROUND(MAX(0,(IF(MOD(D387-C387,1)=0,1,MOD(D387-C387,1))-(MAX(0,MIN((C387+IF(MOD(D387-C387,1)=0,1,MOD(D387-C387,1))),22/24)-MAX(C387,6/24))+MAX(0,MIN((C387+IF(MOD(D387-C387,1)=0,1,MOD(D387-C387,1))),46/24)-MAX(C387,30/24))))*24*F387/(IF(MOD(D387-C387,1)=0,1,MOD(D387-C387,1))*24)),2))</f>
      </c>
      <c r="H387" s="20">
        <f>IF(B387="","",IFERROR(VLOOKUP(B387,'Kalendārs'!$A$2:$F$734,6,FALSE),IF(WEEKDAY(B387,2)&gt;5,0,$H$4)))</f>
      </c>
      <c r="I387" s="21">
        <f>IF(B387="","",IF(IFERROR(VLOOKUP(B387,'Kalendārs'!$A$2:$D$734,4,FALSE),"")="Svētku diena","Jā",""))</f>
      </c>
      <c r="J387" s="20">
        <f>IF(OR(F387="",H387=""),"",IF(I387="Jā",0,MAX(0,F387-H387)))</f>
      </c>
      <c r="K387" s="20">
        <f>IF(F387="","",IF(I387="Jā",F387,0))</f>
      </c>
      <c r="L387" s="17"/>
    </row>
    <row r="388" spans="1:12" x14ac:dyDescent="0.25">
      <c r="A388" s="17"/>
      <c r="B388" s="18"/>
      <c r="C388" s="19"/>
      <c r="D388" s="19"/>
      <c r="E388" s="17"/>
      <c r="F388" s="20">
        <f>IF(OR(C388="",D388=""),"",ROUND(MAX(0,IF(MOD(D388-C388,1)=0,1,MOD(D388-C388,1))*24-N(E388)/60),2))</f>
      </c>
      <c r="G388" s="20">
        <f>IF(F388="","",ROUND(MAX(0,(IF(MOD(D388-C388,1)=0,1,MOD(D388-C388,1))-(MAX(0,MIN((C388+IF(MOD(D388-C388,1)=0,1,MOD(D388-C388,1))),22/24)-MAX(C388,6/24))+MAX(0,MIN((C388+IF(MOD(D388-C388,1)=0,1,MOD(D388-C388,1))),46/24)-MAX(C388,30/24))))*24*F388/(IF(MOD(D388-C388,1)=0,1,MOD(D388-C388,1))*24)),2))</f>
      </c>
      <c r="H388" s="20">
        <f>IF(B388="","",IFERROR(VLOOKUP(B388,'Kalendārs'!$A$2:$F$734,6,FALSE),IF(WEEKDAY(B388,2)&gt;5,0,$H$4)))</f>
      </c>
      <c r="I388" s="21">
        <f>IF(B388="","",IF(IFERROR(VLOOKUP(B388,'Kalendārs'!$A$2:$D$734,4,FALSE),"")="Svētku diena","Jā",""))</f>
      </c>
      <c r="J388" s="20">
        <f>IF(OR(F388="",H388=""),"",IF(I388="Jā",0,MAX(0,F388-H388)))</f>
      </c>
      <c r="K388" s="20">
        <f>IF(F388="","",IF(I388="Jā",F388,0))</f>
      </c>
      <c r="L388" s="17"/>
    </row>
    <row r="389" spans="1:12" x14ac:dyDescent="0.25">
      <c r="A389" s="17"/>
      <c r="B389" s="18"/>
      <c r="C389" s="19"/>
      <c r="D389" s="19"/>
      <c r="E389" s="17"/>
      <c r="F389" s="20">
        <f>IF(OR(C389="",D389=""),"",ROUND(MAX(0,IF(MOD(D389-C389,1)=0,1,MOD(D389-C389,1))*24-N(E389)/60),2))</f>
      </c>
      <c r="G389" s="20">
        <f>IF(F389="","",ROUND(MAX(0,(IF(MOD(D389-C389,1)=0,1,MOD(D389-C389,1))-(MAX(0,MIN((C389+IF(MOD(D389-C389,1)=0,1,MOD(D389-C389,1))),22/24)-MAX(C389,6/24))+MAX(0,MIN((C389+IF(MOD(D389-C389,1)=0,1,MOD(D389-C389,1))),46/24)-MAX(C389,30/24))))*24*F389/(IF(MOD(D389-C389,1)=0,1,MOD(D389-C389,1))*24)),2))</f>
      </c>
      <c r="H389" s="20">
        <f>IF(B389="","",IFERROR(VLOOKUP(B389,'Kalendārs'!$A$2:$F$734,6,FALSE),IF(WEEKDAY(B389,2)&gt;5,0,$H$4)))</f>
      </c>
      <c r="I389" s="21">
        <f>IF(B389="","",IF(IFERROR(VLOOKUP(B389,'Kalendārs'!$A$2:$D$734,4,FALSE),"")="Svētku diena","Jā",""))</f>
      </c>
      <c r="J389" s="20">
        <f>IF(OR(F389="",H389=""),"",IF(I389="Jā",0,MAX(0,F389-H389)))</f>
      </c>
      <c r="K389" s="20">
        <f>IF(F389="","",IF(I389="Jā",F389,0))</f>
      </c>
      <c r="L389" s="17"/>
    </row>
    <row r="390" spans="1:12" x14ac:dyDescent="0.25">
      <c r="A390" s="17"/>
      <c r="B390" s="18"/>
      <c r="C390" s="19"/>
      <c r="D390" s="19"/>
      <c r="E390" s="17"/>
      <c r="F390" s="20">
        <f>IF(OR(C390="",D390=""),"",ROUND(MAX(0,IF(MOD(D390-C390,1)=0,1,MOD(D390-C390,1))*24-N(E390)/60),2))</f>
      </c>
      <c r="G390" s="20">
        <f>IF(F390="","",ROUND(MAX(0,(IF(MOD(D390-C390,1)=0,1,MOD(D390-C390,1))-(MAX(0,MIN((C390+IF(MOD(D390-C390,1)=0,1,MOD(D390-C390,1))),22/24)-MAX(C390,6/24))+MAX(0,MIN((C390+IF(MOD(D390-C390,1)=0,1,MOD(D390-C390,1))),46/24)-MAX(C390,30/24))))*24*F390/(IF(MOD(D390-C390,1)=0,1,MOD(D390-C390,1))*24)),2))</f>
      </c>
      <c r="H390" s="20">
        <f>IF(B390="","",IFERROR(VLOOKUP(B390,'Kalendārs'!$A$2:$F$734,6,FALSE),IF(WEEKDAY(B390,2)&gt;5,0,$H$4)))</f>
      </c>
      <c r="I390" s="21">
        <f>IF(B390="","",IF(IFERROR(VLOOKUP(B390,'Kalendārs'!$A$2:$D$734,4,FALSE),"")="Svētku diena","Jā",""))</f>
      </c>
      <c r="J390" s="20">
        <f>IF(OR(F390="",H390=""),"",IF(I390="Jā",0,MAX(0,F390-H390)))</f>
      </c>
      <c r="K390" s="20">
        <f>IF(F390="","",IF(I390="Jā",F390,0))</f>
      </c>
      <c r="L390" s="17"/>
    </row>
    <row r="391" spans="1:12" x14ac:dyDescent="0.25">
      <c r="A391" s="17"/>
      <c r="B391" s="18"/>
      <c r="C391" s="19"/>
      <c r="D391" s="19"/>
      <c r="E391" s="17"/>
      <c r="F391" s="20">
        <f>IF(OR(C391="",D391=""),"",ROUND(MAX(0,IF(MOD(D391-C391,1)=0,1,MOD(D391-C391,1))*24-N(E391)/60),2))</f>
      </c>
      <c r="G391" s="20">
        <f>IF(F391="","",ROUND(MAX(0,(IF(MOD(D391-C391,1)=0,1,MOD(D391-C391,1))-(MAX(0,MIN((C391+IF(MOD(D391-C391,1)=0,1,MOD(D391-C391,1))),22/24)-MAX(C391,6/24))+MAX(0,MIN((C391+IF(MOD(D391-C391,1)=0,1,MOD(D391-C391,1))),46/24)-MAX(C391,30/24))))*24*F391/(IF(MOD(D391-C391,1)=0,1,MOD(D391-C391,1))*24)),2))</f>
      </c>
      <c r="H391" s="20">
        <f>IF(B391="","",IFERROR(VLOOKUP(B391,'Kalendārs'!$A$2:$F$734,6,FALSE),IF(WEEKDAY(B391,2)&gt;5,0,$H$4)))</f>
      </c>
      <c r="I391" s="21">
        <f>IF(B391="","",IF(IFERROR(VLOOKUP(B391,'Kalendārs'!$A$2:$D$734,4,FALSE),"")="Svētku diena","Jā",""))</f>
      </c>
      <c r="J391" s="20">
        <f>IF(OR(F391="",H391=""),"",IF(I391="Jā",0,MAX(0,F391-H391)))</f>
      </c>
      <c r="K391" s="20">
        <f>IF(F391="","",IF(I391="Jā",F391,0))</f>
      </c>
      <c r="L391" s="17"/>
    </row>
    <row r="392" spans="1:12" x14ac:dyDescent="0.25">
      <c r="A392" s="17"/>
      <c r="B392" s="18"/>
      <c r="C392" s="19"/>
      <c r="D392" s="19"/>
      <c r="E392" s="17"/>
      <c r="F392" s="20">
        <f>IF(OR(C392="",D392=""),"",ROUND(MAX(0,IF(MOD(D392-C392,1)=0,1,MOD(D392-C392,1))*24-N(E392)/60),2))</f>
      </c>
      <c r="G392" s="20">
        <f>IF(F392="","",ROUND(MAX(0,(IF(MOD(D392-C392,1)=0,1,MOD(D392-C392,1))-(MAX(0,MIN((C392+IF(MOD(D392-C392,1)=0,1,MOD(D392-C392,1))),22/24)-MAX(C392,6/24))+MAX(0,MIN((C392+IF(MOD(D392-C392,1)=0,1,MOD(D392-C392,1))),46/24)-MAX(C392,30/24))))*24*F392/(IF(MOD(D392-C392,1)=0,1,MOD(D392-C392,1))*24)),2))</f>
      </c>
      <c r="H392" s="20">
        <f>IF(B392="","",IFERROR(VLOOKUP(B392,'Kalendārs'!$A$2:$F$734,6,FALSE),IF(WEEKDAY(B392,2)&gt;5,0,$H$4)))</f>
      </c>
      <c r="I392" s="21">
        <f>IF(B392="","",IF(IFERROR(VLOOKUP(B392,'Kalendārs'!$A$2:$D$734,4,FALSE),"")="Svētku diena","Jā",""))</f>
      </c>
      <c r="J392" s="20">
        <f>IF(OR(F392="",H392=""),"",IF(I392="Jā",0,MAX(0,F392-H392)))</f>
      </c>
      <c r="K392" s="20">
        <f>IF(F392="","",IF(I392="Jā",F392,0))</f>
      </c>
      <c r="L392" s="17"/>
    </row>
    <row r="393" spans="1:12" x14ac:dyDescent="0.25">
      <c r="A393" s="17"/>
      <c r="B393" s="18"/>
      <c r="C393" s="19"/>
      <c r="D393" s="19"/>
      <c r="E393" s="17"/>
      <c r="F393" s="20">
        <f>IF(OR(C393="",D393=""),"",ROUND(MAX(0,IF(MOD(D393-C393,1)=0,1,MOD(D393-C393,1))*24-N(E393)/60),2))</f>
      </c>
      <c r="G393" s="20">
        <f>IF(F393="","",ROUND(MAX(0,(IF(MOD(D393-C393,1)=0,1,MOD(D393-C393,1))-(MAX(0,MIN((C393+IF(MOD(D393-C393,1)=0,1,MOD(D393-C393,1))),22/24)-MAX(C393,6/24))+MAX(0,MIN((C393+IF(MOD(D393-C393,1)=0,1,MOD(D393-C393,1))),46/24)-MAX(C393,30/24))))*24*F393/(IF(MOD(D393-C393,1)=0,1,MOD(D393-C393,1))*24)),2))</f>
      </c>
      <c r="H393" s="20">
        <f>IF(B393="","",IFERROR(VLOOKUP(B393,'Kalendārs'!$A$2:$F$734,6,FALSE),IF(WEEKDAY(B393,2)&gt;5,0,$H$4)))</f>
      </c>
      <c r="I393" s="21">
        <f>IF(B393="","",IF(IFERROR(VLOOKUP(B393,'Kalendārs'!$A$2:$D$734,4,FALSE),"")="Svētku diena","Jā",""))</f>
      </c>
      <c r="J393" s="20">
        <f>IF(OR(F393="",H393=""),"",IF(I393="Jā",0,MAX(0,F393-H393)))</f>
      </c>
      <c r="K393" s="20">
        <f>IF(F393="","",IF(I393="Jā",F393,0))</f>
      </c>
      <c r="L393" s="17"/>
    </row>
    <row r="394" spans="1:12" x14ac:dyDescent="0.25">
      <c r="A394" s="17"/>
      <c r="B394" s="18"/>
      <c r="C394" s="19"/>
      <c r="D394" s="19"/>
      <c r="E394" s="17"/>
      <c r="F394" s="20">
        <f>IF(OR(C394="",D394=""),"",ROUND(MAX(0,IF(MOD(D394-C394,1)=0,1,MOD(D394-C394,1))*24-N(E394)/60),2))</f>
      </c>
      <c r="G394" s="20">
        <f>IF(F394="","",ROUND(MAX(0,(IF(MOD(D394-C394,1)=0,1,MOD(D394-C394,1))-(MAX(0,MIN((C394+IF(MOD(D394-C394,1)=0,1,MOD(D394-C394,1))),22/24)-MAX(C394,6/24))+MAX(0,MIN((C394+IF(MOD(D394-C394,1)=0,1,MOD(D394-C394,1))),46/24)-MAX(C394,30/24))))*24*F394/(IF(MOD(D394-C394,1)=0,1,MOD(D394-C394,1))*24)),2))</f>
      </c>
      <c r="H394" s="20">
        <f>IF(B394="","",IFERROR(VLOOKUP(B394,'Kalendārs'!$A$2:$F$734,6,FALSE),IF(WEEKDAY(B394,2)&gt;5,0,$H$4)))</f>
      </c>
      <c r="I394" s="21">
        <f>IF(B394="","",IF(IFERROR(VLOOKUP(B394,'Kalendārs'!$A$2:$D$734,4,FALSE),"")="Svētku diena","Jā",""))</f>
      </c>
      <c r="J394" s="20">
        <f>IF(OR(F394="",H394=""),"",IF(I394="Jā",0,MAX(0,F394-H394)))</f>
      </c>
      <c r="K394" s="20">
        <f>IF(F394="","",IF(I394="Jā",F394,0))</f>
      </c>
      <c r="L394" s="17"/>
    </row>
    <row r="395" spans="1:12" x14ac:dyDescent="0.25">
      <c r="A395" s="17"/>
      <c r="B395" s="18"/>
      <c r="C395" s="19"/>
      <c r="D395" s="19"/>
      <c r="E395" s="17"/>
      <c r="F395" s="20">
        <f>IF(OR(C395="",D395=""),"",ROUND(MAX(0,IF(MOD(D395-C395,1)=0,1,MOD(D395-C395,1))*24-N(E395)/60),2))</f>
      </c>
      <c r="G395" s="20">
        <f>IF(F395="","",ROUND(MAX(0,(IF(MOD(D395-C395,1)=0,1,MOD(D395-C395,1))-(MAX(0,MIN((C395+IF(MOD(D395-C395,1)=0,1,MOD(D395-C395,1))),22/24)-MAX(C395,6/24))+MAX(0,MIN((C395+IF(MOD(D395-C395,1)=0,1,MOD(D395-C395,1))),46/24)-MAX(C395,30/24))))*24*F395/(IF(MOD(D395-C395,1)=0,1,MOD(D395-C395,1))*24)),2))</f>
      </c>
      <c r="H395" s="20">
        <f>IF(B395="","",IFERROR(VLOOKUP(B395,'Kalendārs'!$A$2:$F$734,6,FALSE),IF(WEEKDAY(B395,2)&gt;5,0,$H$4)))</f>
      </c>
      <c r="I395" s="21">
        <f>IF(B395="","",IF(IFERROR(VLOOKUP(B395,'Kalendārs'!$A$2:$D$734,4,FALSE),"")="Svētku diena","Jā",""))</f>
      </c>
      <c r="J395" s="20">
        <f>IF(OR(F395="",H395=""),"",IF(I395="Jā",0,MAX(0,F395-H395)))</f>
      </c>
      <c r="K395" s="20">
        <f>IF(F395="","",IF(I395="Jā",F395,0))</f>
      </c>
      <c r="L395" s="17"/>
    </row>
    <row r="396" spans="1:12" x14ac:dyDescent="0.25">
      <c r="A396" s="17"/>
      <c r="B396" s="18"/>
      <c r="C396" s="19"/>
      <c r="D396" s="19"/>
      <c r="E396" s="17"/>
      <c r="F396" s="20">
        <f>IF(OR(C396="",D396=""),"",ROUND(MAX(0,IF(MOD(D396-C396,1)=0,1,MOD(D396-C396,1))*24-N(E396)/60),2))</f>
      </c>
      <c r="G396" s="20">
        <f>IF(F396="","",ROUND(MAX(0,(IF(MOD(D396-C396,1)=0,1,MOD(D396-C396,1))-(MAX(0,MIN((C396+IF(MOD(D396-C396,1)=0,1,MOD(D396-C396,1))),22/24)-MAX(C396,6/24))+MAX(0,MIN((C396+IF(MOD(D396-C396,1)=0,1,MOD(D396-C396,1))),46/24)-MAX(C396,30/24))))*24*F396/(IF(MOD(D396-C396,1)=0,1,MOD(D396-C396,1))*24)),2))</f>
      </c>
      <c r="H396" s="20">
        <f>IF(B396="","",IFERROR(VLOOKUP(B396,'Kalendārs'!$A$2:$F$734,6,FALSE),IF(WEEKDAY(B396,2)&gt;5,0,$H$4)))</f>
      </c>
      <c r="I396" s="21">
        <f>IF(B396="","",IF(IFERROR(VLOOKUP(B396,'Kalendārs'!$A$2:$D$734,4,FALSE),"")="Svētku diena","Jā",""))</f>
      </c>
      <c r="J396" s="20">
        <f>IF(OR(F396="",H396=""),"",IF(I396="Jā",0,MAX(0,F396-H396)))</f>
      </c>
      <c r="K396" s="20">
        <f>IF(F396="","",IF(I396="Jā",F396,0))</f>
      </c>
      <c r="L396" s="17"/>
    </row>
    <row r="397" spans="1:12" x14ac:dyDescent="0.25">
      <c r="A397" s="17"/>
      <c r="B397" s="18"/>
      <c r="C397" s="19"/>
      <c r="D397" s="19"/>
      <c r="E397" s="17"/>
      <c r="F397" s="20">
        <f>IF(OR(C397="",D397=""),"",ROUND(MAX(0,IF(MOD(D397-C397,1)=0,1,MOD(D397-C397,1))*24-N(E397)/60),2))</f>
      </c>
      <c r="G397" s="20">
        <f>IF(F397="","",ROUND(MAX(0,(IF(MOD(D397-C397,1)=0,1,MOD(D397-C397,1))-(MAX(0,MIN((C397+IF(MOD(D397-C397,1)=0,1,MOD(D397-C397,1))),22/24)-MAX(C397,6/24))+MAX(0,MIN((C397+IF(MOD(D397-C397,1)=0,1,MOD(D397-C397,1))),46/24)-MAX(C397,30/24))))*24*F397/(IF(MOD(D397-C397,1)=0,1,MOD(D397-C397,1))*24)),2))</f>
      </c>
      <c r="H397" s="20">
        <f>IF(B397="","",IFERROR(VLOOKUP(B397,'Kalendārs'!$A$2:$F$734,6,FALSE),IF(WEEKDAY(B397,2)&gt;5,0,$H$4)))</f>
      </c>
      <c r="I397" s="21">
        <f>IF(B397="","",IF(IFERROR(VLOOKUP(B397,'Kalendārs'!$A$2:$D$734,4,FALSE),"")="Svētku diena","Jā",""))</f>
      </c>
      <c r="J397" s="20">
        <f>IF(OR(F397="",H397=""),"",IF(I397="Jā",0,MAX(0,F397-H397)))</f>
      </c>
      <c r="K397" s="20">
        <f>IF(F397="","",IF(I397="Jā",F397,0))</f>
      </c>
      <c r="L397" s="17"/>
    </row>
    <row r="398" spans="1:12" x14ac:dyDescent="0.25">
      <c r="A398" s="17"/>
      <c r="B398" s="18"/>
      <c r="C398" s="19"/>
      <c r="D398" s="19"/>
      <c r="E398" s="17"/>
      <c r="F398" s="20">
        <f>IF(OR(C398="",D398=""),"",ROUND(MAX(0,IF(MOD(D398-C398,1)=0,1,MOD(D398-C398,1))*24-N(E398)/60),2))</f>
      </c>
      <c r="G398" s="20">
        <f>IF(F398="","",ROUND(MAX(0,(IF(MOD(D398-C398,1)=0,1,MOD(D398-C398,1))-(MAX(0,MIN((C398+IF(MOD(D398-C398,1)=0,1,MOD(D398-C398,1))),22/24)-MAX(C398,6/24))+MAX(0,MIN((C398+IF(MOD(D398-C398,1)=0,1,MOD(D398-C398,1))),46/24)-MAX(C398,30/24))))*24*F398/(IF(MOD(D398-C398,1)=0,1,MOD(D398-C398,1))*24)),2))</f>
      </c>
      <c r="H398" s="20">
        <f>IF(B398="","",IFERROR(VLOOKUP(B398,'Kalendārs'!$A$2:$F$734,6,FALSE),IF(WEEKDAY(B398,2)&gt;5,0,$H$4)))</f>
      </c>
      <c r="I398" s="21">
        <f>IF(B398="","",IF(IFERROR(VLOOKUP(B398,'Kalendārs'!$A$2:$D$734,4,FALSE),"")="Svētku diena","Jā",""))</f>
      </c>
      <c r="J398" s="20">
        <f>IF(OR(F398="",H398=""),"",IF(I398="Jā",0,MAX(0,F398-H398)))</f>
      </c>
      <c r="K398" s="20">
        <f>IF(F398="","",IF(I398="Jā",F398,0))</f>
      </c>
      <c r="L398" s="17"/>
    </row>
    <row r="399" spans="1:12" x14ac:dyDescent="0.25">
      <c r="A399" s="17"/>
      <c r="B399" s="18"/>
      <c r="C399" s="19"/>
      <c r="D399" s="19"/>
      <c r="E399" s="17"/>
      <c r="F399" s="20">
        <f>IF(OR(C399="",D399=""),"",ROUND(MAX(0,IF(MOD(D399-C399,1)=0,1,MOD(D399-C399,1))*24-N(E399)/60),2))</f>
      </c>
      <c r="G399" s="20">
        <f>IF(F399="","",ROUND(MAX(0,(IF(MOD(D399-C399,1)=0,1,MOD(D399-C399,1))-(MAX(0,MIN((C399+IF(MOD(D399-C399,1)=0,1,MOD(D399-C399,1))),22/24)-MAX(C399,6/24))+MAX(0,MIN((C399+IF(MOD(D399-C399,1)=0,1,MOD(D399-C399,1))),46/24)-MAX(C399,30/24))))*24*F399/(IF(MOD(D399-C399,1)=0,1,MOD(D399-C399,1))*24)),2))</f>
      </c>
      <c r="H399" s="20">
        <f>IF(B399="","",IFERROR(VLOOKUP(B399,'Kalendārs'!$A$2:$F$734,6,FALSE),IF(WEEKDAY(B399,2)&gt;5,0,$H$4)))</f>
      </c>
      <c r="I399" s="21">
        <f>IF(B399="","",IF(IFERROR(VLOOKUP(B399,'Kalendārs'!$A$2:$D$734,4,FALSE),"")="Svētku diena","Jā",""))</f>
      </c>
      <c r="J399" s="20">
        <f>IF(OR(F399="",H399=""),"",IF(I399="Jā",0,MAX(0,F399-H399)))</f>
      </c>
      <c r="K399" s="20">
        <f>IF(F399="","",IF(I399="Jā",F399,0))</f>
      </c>
      <c r="L399" s="17"/>
    </row>
    <row r="400" spans="1:12" x14ac:dyDescent="0.25">
      <c r="A400" s="17"/>
      <c r="B400" s="18"/>
      <c r="C400" s="19"/>
      <c r="D400" s="19"/>
      <c r="E400" s="17"/>
      <c r="F400" s="20">
        <f>IF(OR(C400="",D400=""),"",ROUND(MAX(0,IF(MOD(D400-C400,1)=0,1,MOD(D400-C400,1))*24-N(E400)/60),2))</f>
      </c>
      <c r="G400" s="20">
        <f>IF(F400="","",ROUND(MAX(0,(IF(MOD(D400-C400,1)=0,1,MOD(D400-C400,1))-(MAX(0,MIN((C400+IF(MOD(D400-C400,1)=0,1,MOD(D400-C400,1))),22/24)-MAX(C400,6/24))+MAX(0,MIN((C400+IF(MOD(D400-C400,1)=0,1,MOD(D400-C400,1))),46/24)-MAX(C400,30/24))))*24*F400/(IF(MOD(D400-C400,1)=0,1,MOD(D400-C400,1))*24)),2))</f>
      </c>
      <c r="H400" s="20">
        <f>IF(B400="","",IFERROR(VLOOKUP(B400,'Kalendārs'!$A$2:$F$734,6,FALSE),IF(WEEKDAY(B400,2)&gt;5,0,$H$4)))</f>
      </c>
      <c r="I400" s="21">
        <f>IF(B400="","",IF(IFERROR(VLOOKUP(B400,'Kalendārs'!$A$2:$D$734,4,FALSE),"")="Svētku diena","Jā",""))</f>
      </c>
      <c r="J400" s="20">
        <f>IF(OR(F400="",H400=""),"",IF(I400="Jā",0,MAX(0,F400-H400)))</f>
      </c>
      <c r="K400" s="20">
        <f>IF(F400="","",IF(I400="Jā",F400,0))</f>
      </c>
      <c r="L400" s="17"/>
    </row>
    <row r="401" spans="1:12" x14ac:dyDescent="0.25">
      <c r="A401" s="17"/>
      <c r="B401" s="18"/>
      <c r="C401" s="19"/>
      <c r="D401" s="19"/>
      <c r="E401" s="17"/>
      <c r="F401" s="20">
        <f>IF(OR(C401="",D401=""),"",ROUND(MAX(0,IF(MOD(D401-C401,1)=0,1,MOD(D401-C401,1))*24-N(E401)/60),2))</f>
      </c>
      <c r="G401" s="20">
        <f>IF(F401="","",ROUND(MAX(0,(IF(MOD(D401-C401,1)=0,1,MOD(D401-C401,1))-(MAX(0,MIN((C401+IF(MOD(D401-C401,1)=0,1,MOD(D401-C401,1))),22/24)-MAX(C401,6/24))+MAX(0,MIN((C401+IF(MOD(D401-C401,1)=0,1,MOD(D401-C401,1))),46/24)-MAX(C401,30/24))))*24*F401/(IF(MOD(D401-C401,1)=0,1,MOD(D401-C401,1))*24)),2))</f>
      </c>
      <c r="H401" s="20">
        <f>IF(B401="","",IFERROR(VLOOKUP(B401,'Kalendārs'!$A$2:$F$734,6,FALSE),IF(WEEKDAY(B401,2)&gt;5,0,$H$4)))</f>
      </c>
      <c r="I401" s="21">
        <f>IF(B401="","",IF(IFERROR(VLOOKUP(B401,'Kalendārs'!$A$2:$D$734,4,FALSE),"")="Svētku diena","Jā",""))</f>
      </c>
      <c r="J401" s="20">
        <f>IF(OR(F401="",H401=""),"",IF(I401="Jā",0,MAX(0,F401-H401)))</f>
      </c>
      <c r="K401" s="20">
        <f>IF(F401="","",IF(I401="Jā",F401,0))</f>
      </c>
      <c r="L401" s="17"/>
    </row>
    <row r="402" spans="1:12" x14ac:dyDescent="0.25">
      <c r="A402" s="17"/>
      <c r="B402" s="18"/>
      <c r="C402" s="19"/>
      <c r="D402" s="19"/>
      <c r="E402" s="17"/>
      <c r="F402" s="20">
        <f>IF(OR(C402="",D402=""),"",ROUND(MAX(0,IF(MOD(D402-C402,1)=0,1,MOD(D402-C402,1))*24-N(E402)/60),2))</f>
      </c>
      <c r="G402" s="20">
        <f>IF(F402="","",ROUND(MAX(0,(IF(MOD(D402-C402,1)=0,1,MOD(D402-C402,1))-(MAX(0,MIN((C402+IF(MOD(D402-C402,1)=0,1,MOD(D402-C402,1))),22/24)-MAX(C402,6/24))+MAX(0,MIN((C402+IF(MOD(D402-C402,1)=0,1,MOD(D402-C402,1))),46/24)-MAX(C402,30/24))))*24*F402/(IF(MOD(D402-C402,1)=0,1,MOD(D402-C402,1))*24)),2))</f>
      </c>
      <c r="H402" s="20">
        <f>IF(B402="","",IFERROR(VLOOKUP(B402,'Kalendārs'!$A$2:$F$734,6,FALSE),IF(WEEKDAY(B402,2)&gt;5,0,$H$4)))</f>
      </c>
      <c r="I402" s="21">
        <f>IF(B402="","",IF(IFERROR(VLOOKUP(B402,'Kalendārs'!$A$2:$D$734,4,FALSE),"")="Svētku diena","Jā",""))</f>
      </c>
      <c r="J402" s="20">
        <f>IF(OR(F402="",H402=""),"",IF(I402="Jā",0,MAX(0,F402-H402)))</f>
      </c>
      <c r="K402" s="20">
        <f>IF(F402="","",IF(I402="Jā",F402,0))</f>
      </c>
      <c r="L402" s="17"/>
    </row>
    <row r="403" spans="1:12" x14ac:dyDescent="0.25">
      <c r="A403" s="17"/>
      <c r="B403" s="18"/>
      <c r="C403" s="19"/>
      <c r="D403" s="19"/>
      <c r="E403" s="17"/>
      <c r="F403" s="20">
        <f>IF(OR(C403="",D403=""),"",ROUND(MAX(0,IF(MOD(D403-C403,1)=0,1,MOD(D403-C403,1))*24-N(E403)/60),2))</f>
      </c>
      <c r="G403" s="20">
        <f>IF(F403="","",ROUND(MAX(0,(IF(MOD(D403-C403,1)=0,1,MOD(D403-C403,1))-(MAX(0,MIN((C403+IF(MOD(D403-C403,1)=0,1,MOD(D403-C403,1))),22/24)-MAX(C403,6/24))+MAX(0,MIN((C403+IF(MOD(D403-C403,1)=0,1,MOD(D403-C403,1))),46/24)-MAX(C403,30/24))))*24*F403/(IF(MOD(D403-C403,1)=0,1,MOD(D403-C403,1))*24)),2))</f>
      </c>
      <c r="H403" s="20">
        <f>IF(B403="","",IFERROR(VLOOKUP(B403,'Kalendārs'!$A$2:$F$734,6,FALSE),IF(WEEKDAY(B403,2)&gt;5,0,$H$4)))</f>
      </c>
      <c r="I403" s="21">
        <f>IF(B403="","",IF(IFERROR(VLOOKUP(B403,'Kalendārs'!$A$2:$D$734,4,FALSE),"")="Svētku diena","Jā",""))</f>
      </c>
      <c r="J403" s="20">
        <f>IF(OR(F403="",H403=""),"",IF(I403="Jā",0,MAX(0,F403-H403)))</f>
      </c>
      <c r="K403" s="20">
        <f>IF(F403="","",IF(I403="Jā",F403,0))</f>
      </c>
      <c r="L403" s="17"/>
    </row>
    <row r="404" spans="1:12" x14ac:dyDescent="0.25">
      <c r="A404" s="17"/>
      <c r="B404" s="18"/>
      <c r="C404" s="19"/>
      <c r="D404" s="19"/>
      <c r="E404" s="17"/>
      <c r="F404" s="20">
        <f>IF(OR(C404="",D404=""),"",ROUND(MAX(0,IF(MOD(D404-C404,1)=0,1,MOD(D404-C404,1))*24-N(E404)/60),2))</f>
      </c>
      <c r="G404" s="20">
        <f>IF(F404="","",ROUND(MAX(0,(IF(MOD(D404-C404,1)=0,1,MOD(D404-C404,1))-(MAX(0,MIN((C404+IF(MOD(D404-C404,1)=0,1,MOD(D404-C404,1))),22/24)-MAX(C404,6/24))+MAX(0,MIN((C404+IF(MOD(D404-C404,1)=0,1,MOD(D404-C404,1))),46/24)-MAX(C404,30/24))))*24*F404/(IF(MOD(D404-C404,1)=0,1,MOD(D404-C404,1))*24)),2))</f>
      </c>
      <c r="H404" s="20">
        <f>IF(B404="","",IFERROR(VLOOKUP(B404,'Kalendārs'!$A$2:$F$734,6,FALSE),IF(WEEKDAY(B404,2)&gt;5,0,$H$4)))</f>
      </c>
      <c r="I404" s="21">
        <f>IF(B404="","",IF(IFERROR(VLOOKUP(B404,'Kalendārs'!$A$2:$D$734,4,FALSE),"")="Svētku diena","Jā",""))</f>
      </c>
      <c r="J404" s="20">
        <f>IF(OR(F404="",H404=""),"",IF(I404="Jā",0,MAX(0,F404-H404)))</f>
      </c>
      <c r="K404" s="20">
        <f>IF(F404="","",IF(I404="Jā",F404,0))</f>
      </c>
      <c r="L404" s="17"/>
    </row>
    <row r="405" spans="1:12" x14ac:dyDescent="0.25">
      <c r="A405" s="17"/>
      <c r="B405" s="18"/>
      <c r="C405" s="19"/>
      <c r="D405" s="19"/>
      <c r="E405" s="17"/>
      <c r="F405" s="20">
        <f>IF(OR(C405="",D405=""),"",ROUND(MAX(0,IF(MOD(D405-C405,1)=0,1,MOD(D405-C405,1))*24-N(E405)/60),2))</f>
      </c>
      <c r="G405" s="20">
        <f>IF(F405="","",ROUND(MAX(0,(IF(MOD(D405-C405,1)=0,1,MOD(D405-C405,1))-(MAX(0,MIN((C405+IF(MOD(D405-C405,1)=0,1,MOD(D405-C405,1))),22/24)-MAX(C405,6/24))+MAX(0,MIN((C405+IF(MOD(D405-C405,1)=0,1,MOD(D405-C405,1))),46/24)-MAX(C405,30/24))))*24*F405/(IF(MOD(D405-C405,1)=0,1,MOD(D405-C405,1))*24)),2))</f>
      </c>
      <c r="H405" s="20">
        <f>IF(B405="","",IFERROR(VLOOKUP(B405,'Kalendārs'!$A$2:$F$734,6,FALSE),IF(WEEKDAY(B405,2)&gt;5,0,$H$4)))</f>
      </c>
      <c r="I405" s="21">
        <f>IF(B405="","",IF(IFERROR(VLOOKUP(B405,'Kalendārs'!$A$2:$D$734,4,FALSE),"")="Svētku diena","Jā",""))</f>
      </c>
      <c r="J405" s="20">
        <f>IF(OR(F405="",H405=""),"",IF(I405="Jā",0,MAX(0,F405-H405)))</f>
      </c>
      <c r="K405" s="20">
        <f>IF(F405="","",IF(I405="Jā",F405,0))</f>
      </c>
      <c r="L405" s="17"/>
    </row>
    <row r="406" spans="1:12" x14ac:dyDescent="0.25">
      <c r="A406" s="17"/>
      <c r="B406" s="18"/>
      <c r="C406" s="19"/>
      <c r="D406" s="19"/>
      <c r="E406" s="17"/>
      <c r="F406" s="20">
        <f>IF(OR(C406="",D406=""),"",ROUND(MAX(0,IF(MOD(D406-C406,1)=0,1,MOD(D406-C406,1))*24-N(E406)/60),2))</f>
      </c>
      <c r="G406" s="20">
        <f>IF(F406="","",ROUND(MAX(0,(IF(MOD(D406-C406,1)=0,1,MOD(D406-C406,1))-(MAX(0,MIN((C406+IF(MOD(D406-C406,1)=0,1,MOD(D406-C406,1))),22/24)-MAX(C406,6/24))+MAX(0,MIN((C406+IF(MOD(D406-C406,1)=0,1,MOD(D406-C406,1))),46/24)-MAX(C406,30/24))))*24*F406/(IF(MOD(D406-C406,1)=0,1,MOD(D406-C406,1))*24)),2))</f>
      </c>
      <c r="H406" s="20">
        <f>IF(B406="","",IFERROR(VLOOKUP(B406,'Kalendārs'!$A$2:$F$734,6,FALSE),IF(WEEKDAY(B406,2)&gt;5,0,$H$4)))</f>
      </c>
      <c r="I406" s="21">
        <f>IF(B406="","",IF(IFERROR(VLOOKUP(B406,'Kalendārs'!$A$2:$D$734,4,FALSE),"")="Svētku diena","Jā",""))</f>
      </c>
      <c r="J406" s="20">
        <f>IF(OR(F406="",H406=""),"",IF(I406="Jā",0,MAX(0,F406-H406)))</f>
      </c>
      <c r="K406" s="20">
        <f>IF(F406="","",IF(I406="Jā",F406,0))</f>
      </c>
      <c r="L406" s="17"/>
    </row>
    <row r="407" spans="1:12" x14ac:dyDescent="0.25">
      <c r="A407" s="17"/>
      <c r="B407" s="18"/>
      <c r="C407" s="19"/>
      <c r="D407" s="19"/>
      <c r="E407" s="17"/>
      <c r="F407" s="20">
        <f>IF(OR(C407="",D407=""),"",ROUND(MAX(0,IF(MOD(D407-C407,1)=0,1,MOD(D407-C407,1))*24-N(E407)/60),2))</f>
      </c>
      <c r="G407" s="20">
        <f>IF(F407="","",ROUND(MAX(0,(IF(MOD(D407-C407,1)=0,1,MOD(D407-C407,1))-(MAX(0,MIN((C407+IF(MOD(D407-C407,1)=0,1,MOD(D407-C407,1))),22/24)-MAX(C407,6/24))+MAX(0,MIN((C407+IF(MOD(D407-C407,1)=0,1,MOD(D407-C407,1))),46/24)-MAX(C407,30/24))))*24*F407/(IF(MOD(D407-C407,1)=0,1,MOD(D407-C407,1))*24)),2))</f>
      </c>
      <c r="H407" s="20">
        <f>IF(B407="","",IFERROR(VLOOKUP(B407,'Kalendārs'!$A$2:$F$734,6,FALSE),IF(WEEKDAY(B407,2)&gt;5,0,$H$4)))</f>
      </c>
      <c r="I407" s="21">
        <f>IF(B407="","",IF(IFERROR(VLOOKUP(B407,'Kalendārs'!$A$2:$D$734,4,FALSE),"")="Svētku diena","Jā",""))</f>
      </c>
      <c r="J407" s="20">
        <f>IF(OR(F407="",H407=""),"",IF(I407="Jā",0,MAX(0,F407-H407)))</f>
      </c>
      <c r="K407" s="20">
        <f>IF(F407="","",IF(I407="Jā",F407,0))</f>
      </c>
      <c r="L407" s="17"/>
    </row>
  </sheetData>
  <autoFilter ref="A7:L407"/>
  <mergeCells count="1">
    <mergeCell ref="B4:D4"/>
  </mergeCells>
  <conditionalFormatting sqref="A8:L407">
    <cfRule type="expression" dxfId="0" priority="1">
      <formula>$I8="Jā"</formula>
    </cfRule>
    <cfRule type="expression" dxfId="1" priority="2">
      <formula>AND($B8&lt;&gt;"",$H8=0)</formula>
    </cfRule>
  </conditionalFormatting>
  <conditionalFormatting sqref="J8:J407">
    <cfRule type="cellIs" dxfId="2" priority="3" operator="greaterThan">
      <formula>0</formula>
    </cfRule>
  </conditionalFormatting>
  <conditionalFormatting sqref="G8:G407">
    <cfRule type="cellIs" dxfId="3" priority="4" operator="greaterThan">
      <formula>2</formula>
    </cfRule>
  </conditionalFormatting>
  <dataValidations count="6">
    <dataValidation type="date" operator="greaterThan" allowBlank="1" showErrorMessage="1" errorTitle="Datums" error="Ievadiet datumu, piem. 01.10.2026." sqref="B10:B407">
      <formula1>36526</formula1>
    </dataValidation>
    <dataValidation type="date" operator="greaterThan" allowBlank="1" showErrorMessage="1" errorTitle="Datums" error="Ievadiet datumu, piem. 01.10.2026." sqref="B8:B407">
      <formula1>36526</formula1>
    </dataValidation>
    <dataValidation type="decimal" allowBlank="1" showErrorMessage="1" errorTitle="Laiks" error="Ievadiet laiku formātā hh:mm, piem. 08:00." sqref="C10:D407">
      <formula1>0</formula1>
      <formula2>0.999988</formula2>
    </dataValidation>
    <dataValidation type="decimal" allowBlank="1" showErrorMessage="1" errorTitle="Laiks" error="Ievadiet laiku formātā hh:mm, piem. 08:00." sqref="C8:D407">
      <formula1>0</formula1>
      <formula2>0.999988</formula2>
    </dataValidation>
    <dataValidation type="whole" allowBlank="1" showErrorMessage="1" errorTitle="Pārtraukums" error="Pārtraukums minūtēs (0–720)." sqref="E10:E407">
      <formula1>0</formula1>
      <formula2>720</formula2>
    </dataValidation>
    <dataValidation type="whole" allowBlank="1" showErrorMessage="1" errorTitle="Pārtraukums" error="Pārtraukums minūtēs (0–720)." sqref="E8:E407">
      <formula1>0</formula1>
      <formula2>720</formula2>
    </dataValidation>
  </dataValidations>
  <hyperlinks>
    <hyperlink ref="A2" r:id="rId1"/>
    <hyperlink ref="H2" r:id="rId2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4" width="14" customWidth="1"/>
    <col min="5" max="5" width="12" customWidth="1"/>
    <col min="6" max="6" width="13" customWidth="1"/>
    <col min="7" max="7" width="14" customWidth="1"/>
    <col min="8" max="8" width="13" customWidth="1"/>
  </cols>
  <sheetData>
    <row r="1" ht="26" customHeight="1" spans="1:1" x14ac:dyDescent="0.25">
      <c r="A1" s="8" t="s">
        <v>39</v>
      </c>
    </row>
    <row r="2" spans="1:5" x14ac:dyDescent="0.25">
      <c r="A2" s="9" t="s">
        <v>1</v>
      </c>
      <c r="E2" s="10" t="s">
        <v>20</v>
      </c>
    </row>
    <row r="4" spans="1:6" x14ac:dyDescent="0.25">
      <c r="A4" s="11" t="s">
        <v>40</v>
      </c>
      <c r="B4" s="22">
        <v>46296</v>
      </c>
      <c r="D4" s="11" t="s">
        <v>41</v>
      </c>
      <c r="E4" s="11"/>
      <c r="F4" s="23">
        <f>SUMIFS('Kalendārs'!$F$2:$F$734,'Kalendārs'!$A$2:$A$734,"&gt;="&amp;$B$4,'Kalendārs'!$A$2:$A$734,"&lt;="&amp;EOMONTH($B$4,0))</f>
      </c>
    </row>
    <row r="6" ht="34" customHeight="1" spans="1:8" x14ac:dyDescent="0.25">
      <c r="A6" s="16" t="s">
        <v>26</v>
      </c>
      <c r="B6" s="16" t="s">
        <v>31</v>
      </c>
      <c r="C6" s="16" t="s">
        <v>42</v>
      </c>
      <c r="D6" s="16" t="s">
        <v>43</v>
      </c>
      <c r="E6" s="16" t="s">
        <v>6</v>
      </c>
      <c r="F6" s="16" t="s">
        <v>44</v>
      </c>
      <c r="G6" s="16" t="s">
        <v>33</v>
      </c>
      <c r="H6" s="16" t="s">
        <v>45</v>
      </c>
    </row>
    <row r="7" spans="1:8" x14ac:dyDescent="0.25">
      <c r="A7" s="24" t="s">
        <v>35</v>
      </c>
      <c r="B7" s="25">
        <f>IF($A7="","",SUMIFS(Tabele!$F$8:$F$407,Tabele!$A$8:$A$407,$A7,Tabele!$B$8:$B$407,"&gt;="&amp;$B$4,Tabele!$B$8:$B$407,"&lt;="&amp;EOMONTH($B$4,0)))</f>
      </c>
      <c r="C7" s="25">
        <f>IF($A7="","",$F$4)</f>
      </c>
      <c r="D7" s="25">
        <f>IF($A7="","",B7-C7)</f>
      </c>
      <c r="E7" s="25">
        <f>IF($A7="","",SUMIFS(Tabele!$G$8:$G$407,Tabele!$A$8:$A$407,$A7,Tabele!$B$8:$B$407,"&gt;="&amp;$B$4,Tabele!$B$8:$B$407,"&lt;="&amp;EOMONTH($B$4,0)))</f>
      </c>
      <c r="F7" s="25">
        <f>IF($A7="","",SUMIFS(Tabele!$J$8:$J$407,Tabele!$A$8:$A$407,$A7,Tabele!$B$8:$B$407,"&gt;="&amp;$B$4,Tabele!$B$8:$B$407,"&lt;="&amp;EOMONTH($B$4,0)))</f>
      </c>
      <c r="G7" s="25">
        <f>IF($A7="","",SUMIFS(Tabele!$K$8:$K$407,Tabele!$A$8:$A$407,$A7,Tabele!$B$8:$B$407,"&gt;="&amp;$B$4,Tabele!$B$8:$B$407,"&lt;="&amp;EOMONTH($B$4,0)))</f>
      </c>
      <c r="H7" s="25">
        <f>IF($A7="","",COUNTIFS(Tabele!$A$8:$A$407,$A7,Tabele!$B$8:$B$407,"&gt;="&amp;$B$4,Tabele!$B$8:$B$407,"&lt;="&amp;EOMONTH($B$4,0),Tabele!$F$8:$F$407,"&gt;0"))</f>
      </c>
    </row>
    <row r="8" spans="1:8" x14ac:dyDescent="0.25">
      <c r="A8" s="24" t="s">
        <v>36</v>
      </c>
      <c r="B8" s="25">
        <f>IF($A8="","",SUMIFS(Tabele!$F$8:$F$407,Tabele!$A$8:$A$407,$A8,Tabele!$B$8:$B$407,"&gt;="&amp;$B$4,Tabele!$B$8:$B$407,"&lt;="&amp;EOMONTH($B$4,0)))</f>
      </c>
      <c r="C8" s="25">
        <f>IF($A8="","",$F$4)</f>
      </c>
      <c r="D8" s="25">
        <f>IF($A8="","",B8-C8)</f>
      </c>
      <c r="E8" s="25">
        <f>IF($A8="","",SUMIFS(Tabele!$G$8:$G$407,Tabele!$A$8:$A$407,$A8,Tabele!$B$8:$B$407,"&gt;="&amp;$B$4,Tabele!$B$8:$B$407,"&lt;="&amp;EOMONTH($B$4,0)))</f>
      </c>
      <c r="F8" s="25">
        <f>IF($A8="","",SUMIFS(Tabele!$J$8:$J$407,Tabele!$A$8:$A$407,$A8,Tabele!$B$8:$B$407,"&gt;="&amp;$B$4,Tabele!$B$8:$B$407,"&lt;="&amp;EOMONTH($B$4,0)))</f>
      </c>
      <c r="G8" s="25">
        <f>IF($A8="","",SUMIFS(Tabele!$K$8:$K$407,Tabele!$A$8:$A$407,$A8,Tabele!$B$8:$B$407,"&gt;="&amp;$B$4,Tabele!$B$8:$B$407,"&lt;="&amp;EOMONTH($B$4,0)))</f>
      </c>
      <c r="H8" s="25">
        <f>IF($A8="","",COUNTIFS(Tabele!$A$8:$A$407,$A8,Tabele!$B$8:$B$407,"&gt;="&amp;$B$4,Tabele!$B$8:$B$407,"&lt;="&amp;EOMONTH($B$4,0),Tabele!$F$8:$F$407,"&gt;0"))</f>
      </c>
    </row>
    <row r="9" spans="1:8" x14ac:dyDescent="0.25">
      <c r="A9" s="24"/>
      <c r="B9" s="25">
        <f>IF($A9="","",SUMIFS(Tabele!$F$8:$F$407,Tabele!$A$8:$A$407,$A9,Tabele!$B$8:$B$407,"&gt;="&amp;$B$4,Tabele!$B$8:$B$407,"&lt;="&amp;EOMONTH($B$4,0)))</f>
      </c>
      <c r="C9" s="25">
        <f>IF($A9="","",$F$4)</f>
      </c>
      <c r="D9" s="25">
        <f>IF($A9="","",B9-C9)</f>
      </c>
      <c r="E9" s="25">
        <f>IF($A9="","",SUMIFS(Tabele!$G$8:$G$407,Tabele!$A$8:$A$407,$A9,Tabele!$B$8:$B$407,"&gt;="&amp;$B$4,Tabele!$B$8:$B$407,"&lt;="&amp;EOMONTH($B$4,0)))</f>
      </c>
      <c r="F9" s="25">
        <f>IF($A9="","",SUMIFS(Tabele!$J$8:$J$407,Tabele!$A$8:$A$407,$A9,Tabele!$B$8:$B$407,"&gt;="&amp;$B$4,Tabele!$B$8:$B$407,"&lt;="&amp;EOMONTH($B$4,0)))</f>
      </c>
      <c r="G9" s="25">
        <f>IF($A9="","",SUMIFS(Tabele!$K$8:$K$407,Tabele!$A$8:$A$407,$A9,Tabele!$B$8:$B$407,"&gt;="&amp;$B$4,Tabele!$B$8:$B$407,"&lt;="&amp;EOMONTH($B$4,0)))</f>
      </c>
      <c r="H9" s="25">
        <f>IF($A9="","",COUNTIFS(Tabele!$A$8:$A$407,$A9,Tabele!$B$8:$B$407,"&gt;="&amp;$B$4,Tabele!$B$8:$B$407,"&lt;="&amp;EOMONTH($B$4,0),Tabele!$F$8:$F$407,"&gt;0"))</f>
      </c>
    </row>
    <row r="10" spans="1:8" x14ac:dyDescent="0.25">
      <c r="A10" s="24"/>
      <c r="B10" s="25">
        <f>IF($A10="","",SUMIFS(Tabele!$F$8:$F$407,Tabele!$A$8:$A$407,$A10,Tabele!$B$8:$B$407,"&gt;="&amp;$B$4,Tabele!$B$8:$B$407,"&lt;="&amp;EOMONTH($B$4,0)))</f>
      </c>
      <c r="C10" s="25">
        <f>IF($A10="","",$F$4)</f>
      </c>
      <c r="D10" s="25">
        <f>IF($A10="","",B10-C10)</f>
      </c>
      <c r="E10" s="25">
        <f>IF($A10="","",SUMIFS(Tabele!$G$8:$G$407,Tabele!$A$8:$A$407,$A10,Tabele!$B$8:$B$407,"&gt;="&amp;$B$4,Tabele!$B$8:$B$407,"&lt;="&amp;EOMONTH($B$4,0)))</f>
      </c>
      <c r="F10" s="25">
        <f>IF($A10="","",SUMIFS(Tabele!$J$8:$J$407,Tabele!$A$8:$A$407,$A10,Tabele!$B$8:$B$407,"&gt;="&amp;$B$4,Tabele!$B$8:$B$407,"&lt;="&amp;EOMONTH($B$4,0)))</f>
      </c>
      <c r="G10" s="25">
        <f>IF($A10="","",SUMIFS(Tabele!$K$8:$K$407,Tabele!$A$8:$A$407,$A10,Tabele!$B$8:$B$407,"&gt;="&amp;$B$4,Tabele!$B$8:$B$407,"&lt;="&amp;EOMONTH($B$4,0)))</f>
      </c>
      <c r="H10" s="25">
        <f>IF($A10="","",COUNTIFS(Tabele!$A$8:$A$407,$A10,Tabele!$B$8:$B$407,"&gt;="&amp;$B$4,Tabele!$B$8:$B$407,"&lt;="&amp;EOMONTH($B$4,0),Tabele!$F$8:$F$407,"&gt;0"))</f>
      </c>
    </row>
    <row r="11" spans="1:8" x14ac:dyDescent="0.25">
      <c r="A11" s="24"/>
      <c r="B11" s="25">
        <f>IF($A11="","",SUMIFS(Tabele!$F$8:$F$407,Tabele!$A$8:$A$407,$A11,Tabele!$B$8:$B$407,"&gt;="&amp;$B$4,Tabele!$B$8:$B$407,"&lt;="&amp;EOMONTH($B$4,0)))</f>
      </c>
      <c r="C11" s="25">
        <f>IF($A11="","",$F$4)</f>
      </c>
      <c r="D11" s="25">
        <f>IF($A11="","",B11-C11)</f>
      </c>
      <c r="E11" s="25">
        <f>IF($A11="","",SUMIFS(Tabele!$G$8:$G$407,Tabele!$A$8:$A$407,$A11,Tabele!$B$8:$B$407,"&gt;="&amp;$B$4,Tabele!$B$8:$B$407,"&lt;="&amp;EOMONTH($B$4,0)))</f>
      </c>
      <c r="F11" s="25">
        <f>IF($A11="","",SUMIFS(Tabele!$J$8:$J$407,Tabele!$A$8:$A$407,$A11,Tabele!$B$8:$B$407,"&gt;="&amp;$B$4,Tabele!$B$8:$B$407,"&lt;="&amp;EOMONTH($B$4,0)))</f>
      </c>
      <c r="G11" s="25">
        <f>IF($A11="","",SUMIFS(Tabele!$K$8:$K$407,Tabele!$A$8:$A$407,$A11,Tabele!$B$8:$B$407,"&gt;="&amp;$B$4,Tabele!$B$8:$B$407,"&lt;="&amp;EOMONTH($B$4,0)))</f>
      </c>
      <c r="H11" s="25">
        <f>IF($A11="","",COUNTIFS(Tabele!$A$8:$A$407,$A11,Tabele!$B$8:$B$407,"&gt;="&amp;$B$4,Tabele!$B$8:$B$407,"&lt;="&amp;EOMONTH($B$4,0),Tabele!$F$8:$F$407,"&gt;0"))</f>
      </c>
    </row>
    <row r="12" spans="1:8" x14ac:dyDescent="0.25">
      <c r="A12" s="24"/>
      <c r="B12" s="25">
        <f>IF($A12="","",SUMIFS(Tabele!$F$8:$F$407,Tabele!$A$8:$A$407,$A12,Tabele!$B$8:$B$407,"&gt;="&amp;$B$4,Tabele!$B$8:$B$407,"&lt;="&amp;EOMONTH($B$4,0)))</f>
      </c>
      <c r="C12" s="25">
        <f>IF($A12="","",$F$4)</f>
      </c>
      <c r="D12" s="25">
        <f>IF($A12="","",B12-C12)</f>
      </c>
      <c r="E12" s="25">
        <f>IF($A12="","",SUMIFS(Tabele!$G$8:$G$407,Tabele!$A$8:$A$407,$A12,Tabele!$B$8:$B$407,"&gt;="&amp;$B$4,Tabele!$B$8:$B$407,"&lt;="&amp;EOMONTH($B$4,0)))</f>
      </c>
      <c r="F12" s="25">
        <f>IF($A12="","",SUMIFS(Tabele!$J$8:$J$407,Tabele!$A$8:$A$407,$A12,Tabele!$B$8:$B$407,"&gt;="&amp;$B$4,Tabele!$B$8:$B$407,"&lt;="&amp;EOMONTH($B$4,0)))</f>
      </c>
      <c r="G12" s="25">
        <f>IF($A12="","",SUMIFS(Tabele!$K$8:$K$407,Tabele!$A$8:$A$407,$A12,Tabele!$B$8:$B$407,"&gt;="&amp;$B$4,Tabele!$B$8:$B$407,"&lt;="&amp;EOMONTH($B$4,0)))</f>
      </c>
      <c r="H12" s="25">
        <f>IF($A12="","",COUNTIFS(Tabele!$A$8:$A$407,$A12,Tabele!$B$8:$B$407,"&gt;="&amp;$B$4,Tabele!$B$8:$B$407,"&lt;="&amp;EOMONTH($B$4,0),Tabele!$F$8:$F$407,"&gt;0"))</f>
      </c>
    </row>
    <row r="13" spans="1:8" x14ac:dyDescent="0.25">
      <c r="A13" s="24"/>
      <c r="B13" s="25">
        <f>IF($A13="","",SUMIFS(Tabele!$F$8:$F$407,Tabele!$A$8:$A$407,$A13,Tabele!$B$8:$B$407,"&gt;="&amp;$B$4,Tabele!$B$8:$B$407,"&lt;="&amp;EOMONTH($B$4,0)))</f>
      </c>
      <c r="C13" s="25">
        <f>IF($A13="","",$F$4)</f>
      </c>
      <c r="D13" s="25">
        <f>IF($A13="","",B13-C13)</f>
      </c>
      <c r="E13" s="25">
        <f>IF($A13="","",SUMIFS(Tabele!$G$8:$G$407,Tabele!$A$8:$A$407,$A13,Tabele!$B$8:$B$407,"&gt;="&amp;$B$4,Tabele!$B$8:$B$407,"&lt;="&amp;EOMONTH($B$4,0)))</f>
      </c>
      <c r="F13" s="25">
        <f>IF($A13="","",SUMIFS(Tabele!$J$8:$J$407,Tabele!$A$8:$A$407,$A13,Tabele!$B$8:$B$407,"&gt;="&amp;$B$4,Tabele!$B$8:$B$407,"&lt;="&amp;EOMONTH($B$4,0)))</f>
      </c>
      <c r="G13" s="25">
        <f>IF($A13="","",SUMIFS(Tabele!$K$8:$K$407,Tabele!$A$8:$A$407,$A13,Tabele!$B$8:$B$407,"&gt;="&amp;$B$4,Tabele!$B$8:$B$407,"&lt;="&amp;EOMONTH($B$4,0)))</f>
      </c>
      <c r="H13" s="25">
        <f>IF($A13="","",COUNTIFS(Tabele!$A$8:$A$407,$A13,Tabele!$B$8:$B$407,"&gt;="&amp;$B$4,Tabele!$B$8:$B$407,"&lt;="&amp;EOMONTH($B$4,0),Tabele!$F$8:$F$407,"&gt;0"))</f>
      </c>
    </row>
    <row r="14" spans="1:8" x14ac:dyDescent="0.25">
      <c r="A14" s="24"/>
      <c r="B14" s="25">
        <f>IF($A14="","",SUMIFS(Tabele!$F$8:$F$407,Tabele!$A$8:$A$407,$A14,Tabele!$B$8:$B$407,"&gt;="&amp;$B$4,Tabele!$B$8:$B$407,"&lt;="&amp;EOMONTH($B$4,0)))</f>
      </c>
      <c r="C14" s="25">
        <f>IF($A14="","",$F$4)</f>
      </c>
      <c r="D14" s="25">
        <f>IF($A14="","",B14-C14)</f>
      </c>
      <c r="E14" s="25">
        <f>IF($A14="","",SUMIFS(Tabele!$G$8:$G$407,Tabele!$A$8:$A$407,$A14,Tabele!$B$8:$B$407,"&gt;="&amp;$B$4,Tabele!$B$8:$B$407,"&lt;="&amp;EOMONTH($B$4,0)))</f>
      </c>
      <c r="F14" s="25">
        <f>IF($A14="","",SUMIFS(Tabele!$J$8:$J$407,Tabele!$A$8:$A$407,$A14,Tabele!$B$8:$B$407,"&gt;="&amp;$B$4,Tabele!$B$8:$B$407,"&lt;="&amp;EOMONTH($B$4,0)))</f>
      </c>
      <c r="G14" s="25">
        <f>IF($A14="","",SUMIFS(Tabele!$K$8:$K$407,Tabele!$A$8:$A$407,$A14,Tabele!$B$8:$B$407,"&gt;="&amp;$B$4,Tabele!$B$8:$B$407,"&lt;="&amp;EOMONTH($B$4,0)))</f>
      </c>
      <c r="H14" s="25">
        <f>IF($A14="","",COUNTIFS(Tabele!$A$8:$A$407,$A14,Tabele!$B$8:$B$407,"&gt;="&amp;$B$4,Tabele!$B$8:$B$407,"&lt;="&amp;EOMONTH($B$4,0),Tabele!$F$8:$F$407,"&gt;0"))</f>
      </c>
    </row>
    <row r="15" spans="1:8" x14ac:dyDescent="0.25">
      <c r="A15" s="24"/>
      <c r="B15" s="25">
        <f>IF($A15="","",SUMIFS(Tabele!$F$8:$F$407,Tabele!$A$8:$A$407,$A15,Tabele!$B$8:$B$407,"&gt;="&amp;$B$4,Tabele!$B$8:$B$407,"&lt;="&amp;EOMONTH($B$4,0)))</f>
      </c>
      <c r="C15" s="25">
        <f>IF($A15="","",$F$4)</f>
      </c>
      <c r="D15" s="25">
        <f>IF($A15="","",B15-C15)</f>
      </c>
      <c r="E15" s="25">
        <f>IF($A15="","",SUMIFS(Tabele!$G$8:$G$407,Tabele!$A$8:$A$407,$A15,Tabele!$B$8:$B$407,"&gt;="&amp;$B$4,Tabele!$B$8:$B$407,"&lt;="&amp;EOMONTH($B$4,0)))</f>
      </c>
      <c r="F15" s="25">
        <f>IF($A15="","",SUMIFS(Tabele!$J$8:$J$407,Tabele!$A$8:$A$407,$A15,Tabele!$B$8:$B$407,"&gt;="&amp;$B$4,Tabele!$B$8:$B$407,"&lt;="&amp;EOMONTH($B$4,0)))</f>
      </c>
      <c r="G15" s="25">
        <f>IF($A15="","",SUMIFS(Tabele!$K$8:$K$407,Tabele!$A$8:$A$407,$A15,Tabele!$B$8:$B$407,"&gt;="&amp;$B$4,Tabele!$B$8:$B$407,"&lt;="&amp;EOMONTH($B$4,0)))</f>
      </c>
      <c r="H15" s="25">
        <f>IF($A15="","",COUNTIFS(Tabele!$A$8:$A$407,$A15,Tabele!$B$8:$B$407,"&gt;="&amp;$B$4,Tabele!$B$8:$B$407,"&lt;="&amp;EOMONTH($B$4,0),Tabele!$F$8:$F$407,"&gt;0"))</f>
      </c>
    </row>
    <row r="16" spans="1:8" x14ac:dyDescent="0.25">
      <c r="A16" s="24"/>
      <c r="B16" s="25">
        <f>IF($A16="","",SUMIFS(Tabele!$F$8:$F$407,Tabele!$A$8:$A$407,$A16,Tabele!$B$8:$B$407,"&gt;="&amp;$B$4,Tabele!$B$8:$B$407,"&lt;="&amp;EOMONTH($B$4,0)))</f>
      </c>
      <c r="C16" s="25">
        <f>IF($A16="","",$F$4)</f>
      </c>
      <c r="D16" s="25">
        <f>IF($A16="","",B16-C16)</f>
      </c>
      <c r="E16" s="25">
        <f>IF($A16="","",SUMIFS(Tabele!$G$8:$G$407,Tabele!$A$8:$A$407,$A16,Tabele!$B$8:$B$407,"&gt;="&amp;$B$4,Tabele!$B$8:$B$407,"&lt;="&amp;EOMONTH($B$4,0)))</f>
      </c>
      <c r="F16" s="25">
        <f>IF($A16="","",SUMIFS(Tabele!$J$8:$J$407,Tabele!$A$8:$A$407,$A16,Tabele!$B$8:$B$407,"&gt;="&amp;$B$4,Tabele!$B$8:$B$407,"&lt;="&amp;EOMONTH($B$4,0)))</f>
      </c>
      <c r="G16" s="25">
        <f>IF($A16="","",SUMIFS(Tabele!$K$8:$K$407,Tabele!$A$8:$A$407,$A16,Tabele!$B$8:$B$407,"&gt;="&amp;$B$4,Tabele!$B$8:$B$407,"&lt;="&amp;EOMONTH($B$4,0)))</f>
      </c>
      <c r="H16" s="25">
        <f>IF($A16="","",COUNTIFS(Tabele!$A$8:$A$407,$A16,Tabele!$B$8:$B$407,"&gt;="&amp;$B$4,Tabele!$B$8:$B$407,"&lt;="&amp;EOMONTH($B$4,0),Tabele!$F$8:$F$407,"&gt;0"))</f>
      </c>
    </row>
    <row r="17" spans="1:8" x14ac:dyDescent="0.25">
      <c r="A17" s="24"/>
      <c r="B17" s="25">
        <f>IF($A17="","",SUMIFS(Tabele!$F$8:$F$407,Tabele!$A$8:$A$407,$A17,Tabele!$B$8:$B$407,"&gt;="&amp;$B$4,Tabele!$B$8:$B$407,"&lt;="&amp;EOMONTH($B$4,0)))</f>
      </c>
      <c r="C17" s="25">
        <f>IF($A17="","",$F$4)</f>
      </c>
      <c r="D17" s="25">
        <f>IF($A17="","",B17-C17)</f>
      </c>
      <c r="E17" s="25">
        <f>IF($A17="","",SUMIFS(Tabele!$G$8:$G$407,Tabele!$A$8:$A$407,$A17,Tabele!$B$8:$B$407,"&gt;="&amp;$B$4,Tabele!$B$8:$B$407,"&lt;="&amp;EOMONTH($B$4,0)))</f>
      </c>
      <c r="F17" s="25">
        <f>IF($A17="","",SUMIFS(Tabele!$J$8:$J$407,Tabele!$A$8:$A$407,$A17,Tabele!$B$8:$B$407,"&gt;="&amp;$B$4,Tabele!$B$8:$B$407,"&lt;="&amp;EOMONTH($B$4,0)))</f>
      </c>
      <c r="G17" s="25">
        <f>IF($A17="","",SUMIFS(Tabele!$K$8:$K$407,Tabele!$A$8:$A$407,$A17,Tabele!$B$8:$B$407,"&gt;="&amp;$B$4,Tabele!$B$8:$B$407,"&lt;="&amp;EOMONTH($B$4,0)))</f>
      </c>
      <c r="H17" s="25">
        <f>IF($A17="","",COUNTIFS(Tabele!$A$8:$A$407,$A17,Tabele!$B$8:$B$407,"&gt;="&amp;$B$4,Tabele!$B$8:$B$407,"&lt;="&amp;EOMONTH($B$4,0),Tabele!$F$8:$F$407,"&gt;0"))</f>
      </c>
    </row>
    <row r="18" spans="1:8" x14ac:dyDescent="0.25">
      <c r="A18" s="24"/>
      <c r="B18" s="25">
        <f>IF($A18="","",SUMIFS(Tabele!$F$8:$F$407,Tabele!$A$8:$A$407,$A18,Tabele!$B$8:$B$407,"&gt;="&amp;$B$4,Tabele!$B$8:$B$407,"&lt;="&amp;EOMONTH($B$4,0)))</f>
      </c>
      <c r="C18" s="25">
        <f>IF($A18="","",$F$4)</f>
      </c>
      <c r="D18" s="25">
        <f>IF($A18="","",B18-C18)</f>
      </c>
      <c r="E18" s="25">
        <f>IF($A18="","",SUMIFS(Tabele!$G$8:$G$407,Tabele!$A$8:$A$407,$A18,Tabele!$B$8:$B$407,"&gt;="&amp;$B$4,Tabele!$B$8:$B$407,"&lt;="&amp;EOMONTH($B$4,0)))</f>
      </c>
      <c r="F18" s="25">
        <f>IF($A18="","",SUMIFS(Tabele!$J$8:$J$407,Tabele!$A$8:$A$407,$A18,Tabele!$B$8:$B$407,"&gt;="&amp;$B$4,Tabele!$B$8:$B$407,"&lt;="&amp;EOMONTH($B$4,0)))</f>
      </c>
      <c r="G18" s="25">
        <f>IF($A18="","",SUMIFS(Tabele!$K$8:$K$407,Tabele!$A$8:$A$407,$A18,Tabele!$B$8:$B$407,"&gt;="&amp;$B$4,Tabele!$B$8:$B$407,"&lt;="&amp;EOMONTH($B$4,0)))</f>
      </c>
      <c r="H18" s="25">
        <f>IF($A18="","",COUNTIFS(Tabele!$A$8:$A$407,$A18,Tabele!$B$8:$B$407,"&gt;="&amp;$B$4,Tabele!$B$8:$B$407,"&lt;="&amp;EOMONTH($B$4,0),Tabele!$F$8:$F$407,"&gt;0"))</f>
      </c>
    </row>
    <row r="19" spans="1:8" x14ac:dyDescent="0.25">
      <c r="A19" s="24"/>
      <c r="B19" s="25">
        <f>IF($A19="","",SUMIFS(Tabele!$F$8:$F$407,Tabele!$A$8:$A$407,$A19,Tabele!$B$8:$B$407,"&gt;="&amp;$B$4,Tabele!$B$8:$B$407,"&lt;="&amp;EOMONTH($B$4,0)))</f>
      </c>
      <c r="C19" s="25">
        <f>IF($A19="","",$F$4)</f>
      </c>
      <c r="D19" s="25">
        <f>IF($A19="","",B19-C19)</f>
      </c>
      <c r="E19" s="25">
        <f>IF($A19="","",SUMIFS(Tabele!$G$8:$G$407,Tabele!$A$8:$A$407,$A19,Tabele!$B$8:$B$407,"&gt;="&amp;$B$4,Tabele!$B$8:$B$407,"&lt;="&amp;EOMONTH($B$4,0)))</f>
      </c>
      <c r="F19" s="25">
        <f>IF($A19="","",SUMIFS(Tabele!$J$8:$J$407,Tabele!$A$8:$A$407,$A19,Tabele!$B$8:$B$407,"&gt;="&amp;$B$4,Tabele!$B$8:$B$407,"&lt;="&amp;EOMONTH($B$4,0)))</f>
      </c>
      <c r="G19" s="25">
        <f>IF($A19="","",SUMIFS(Tabele!$K$8:$K$407,Tabele!$A$8:$A$407,$A19,Tabele!$B$8:$B$407,"&gt;="&amp;$B$4,Tabele!$B$8:$B$407,"&lt;="&amp;EOMONTH($B$4,0)))</f>
      </c>
      <c r="H19" s="25">
        <f>IF($A19="","",COUNTIFS(Tabele!$A$8:$A$407,$A19,Tabele!$B$8:$B$407,"&gt;="&amp;$B$4,Tabele!$B$8:$B$407,"&lt;="&amp;EOMONTH($B$4,0),Tabele!$F$8:$F$407,"&gt;0"))</f>
      </c>
    </row>
    <row r="20" spans="1:8" x14ac:dyDescent="0.25">
      <c r="A20" s="24"/>
      <c r="B20" s="25">
        <f>IF($A20="","",SUMIFS(Tabele!$F$8:$F$407,Tabele!$A$8:$A$407,$A20,Tabele!$B$8:$B$407,"&gt;="&amp;$B$4,Tabele!$B$8:$B$407,"&lt;="&amp;EOMONTH($B$4,0)))</f>
      </c>
      <c r="C20" s="25">
        <f>IF($A20="","",$F$4)</f>
      </c>
      <c r="D20" s="25">
        <f>IF($A20="","",B20-C20)</f>
      </c>
      <c r="E20" s="25">
        <f>IF($A20="","",SUMIFS(Tabele!$G$8:$G$407,Tabele!$A$8:$A$407,$A20,Tabele!$B$8:$B$407,"&gt;="&amp;$B$4,Tabele!$B$8:$B$407,"&lt;="&amp;EOMONTH($B$4,0)))</f>
      </c>
      <c r="F20" s="25">
        <f>IF($A20="","",SUMIFS(Tabele!$J$8:$J$407,Tabele!$A$8:$A$407,$A20,Tabele!$B$8:$B$407,"&gt;="&amp;$B$4,Tabele!$B$8:$B$407,"&lt;="&amp;EOMONTH($B$4,0)))</f>
      </c>
      <c r="G20" s="25">
        <f>IF($A20="","",SUMIFS(Tabele!$K$8:$K$407,Tabele!$A$8:$A$407,$A20,Tabele!$B$8:$B$407,"&gt;="&amp;$B$4,Tabele!$B$8:$B$407,"&lt;="&amp;EOMONTH($B$4,0)))</f>
      </c>
      <c r="H20" s="25">
        <f>IF($A20="","",COUNTIFS(Tabele!$A$8:$A$407,$A20,Tabele!$B$8:$B$407,"&gt;="&amp;$B$4,Tabele!$B$8:$B$407,"&lt;="&amp;EOMONTH($B$4,0),Tabele!$F$8:$F$407,"&gt;0"))</f>
      </c>
    </row>
    <row r="21" spans="1:8" x14ac:dyDescent="0.25">
      <c r="A21" s="24"/>
      <c r="B21" s="25">
        <f>IF($A21="","",SUMIFS(Tabele!$F$8:$F$407,Tabele!$A$8:$A$407,$A21,Tabele!$B$8:$B$407,"&gt;="&amp;$B$4,Tabele!$B$8:$B$407,"&lt;="&amp;EOMONTH($B$4,0)))</f>
      </c>
      <c r="C21" s="25">
        <f>IF($A21="","",$F$4)</f>
      </c>
      <c r="D21" s="25">
        <f>IF($A21="","",B21-C21)</f>
      </c>
      <c r="E21" s="25">
        <f>IF($A21="","",SUMIFS(Tabele!$G$8:$G$407,Tabele!$A$8:$A$407,$A21,Tabele!$B$8:$B$407,"&gt;="&amp;$B$4,Tabele!$B$8:$B$407,"&lt;="&amp;EOMONTH($B$4,0)))</f>
      </c>
      <c r="F21" s="25">
        <f>IF($A21="","",SUMIFS(Tabele!$J$8:$J$407,Tabele!$A$8:$A$407,$A21,Tabele!$B$8:$B$407,"&gt;="&amp;$B$4,Tabele!$B$8:$B$407,"&lt;="&amp;EOMONTH($B$4,0)))</f>
      </c>
      <c r="G21" s="25">
        <f>IF($A21="","",SUMIFS(Tabele!$K$8:$K$407,Tabele!$A$8:$A$407,$A21,Tabele!$B$8:$B$407,"&gt;="&amp;$B$4,Tabele!$B$8:$B$407,"&lt;="&amp;EOMONTH($B$4,0)))</f>
      </c>
      <c r="H21" s="25">
        <f>IF($A21="","",COUNTIFS(Tabele!$A$8:$A$407,$A21,Tabele!$B$8:$B$407,"&gt;="&amp;$B$4,Tabele!$B$8:$B$407,"&lt;="&amp;EOMONTH($B$4,0),Tabele!$F$8:$F$407,"&gt;0"))</f>
      </c>
    </row>
    <row r="22" spans="1:8" x14ac:dyDescent="0.25">
      <c r="A22" s="24"/>
      <c r="B22" s="25">
        <f>IF($A22="","",SUMIFS(Tabele!$F$8:$F$407,Tabele!$A$8:$A$407,$A22,Tabele!$B$8:$B$407,"&gt;="&amp;$B$4,Tabele!$B$8:$B$407,"&lt;="&amp;EOMONTH($B$4,0)))</f>
      </c>
      <c r="C22" s="25">
        <f>IF($A22="","",$F$4)</f>
      </c>
      <c r="D22" s="25">
        <f>IF($A22="","",B22-C22)</f>
      </c>
      <c r="E22" s="25">
        <f>IF($A22="","",SUMIFS(Tabele!$G$8:$G$407,Tabele!$A$8:$A$407,$A22,Tabele!$B$8:$B$407,"&gt;="&amp;$B$4,Tabele!$B$8:$B$407,"&lt;="&amp;EOMONTH($B$4,0)))</f>
      </c>
      <c r="F22" s="25">
        <f>IF($A22="","",SUMIFS(Tabele!$J$8:$J$407,Tabele!$A$8:$A$407,$A22,Tabele!$B$8:$B$407,"&gt;="&amp;$B$4,Tabele!$B$8:$B$407,"&lt;="&amp;EOMONTH($B$4,0)))</f>
      </c>
      <c r="G22" s="25">
        <f>IF($A22="","",SUMIFS(Tabele!$K$8:$K$407,Tabele!$A$8:$A$407,$A22,Tabele!$B$8:$B$407,"&gt;="&amp;$B$4,Tabele!$B$8:$B$407,"&lt;="&amp;EOMONTH($B$4,0)))</f>
      </c>
      <c r="H22" s="25">
        <f>IF($A22="","",COUNTIFS(Tabele!$A$8:$A$407,$A22,Tabele!$B$8:$B$407,"&gt;="&amp;$B$4,Tabele!$B$8:$B$407,"&lt;="&amp;EOMONTH($B$4,0),Tabele!$F$8:$F$407,"&gt;0"))</f>
      </c>
    </row>
    <row r="23" spans="1:8" x14ac:dyDescent="0.25">
      <c r="A23" s="24"/>
      <c r="B23" s="25">
        <f>IF($A23="","",SUMIFS(Tabele!$F$8:$F$407,Tabele!$A$8:$A$407,$A23,Tabele!$B$8:$B$407,"&gt;="&amp;$B$4,Tabele!$B$8:$B$407,"&lt;="&amp;EOMONTH($B$4,0)))</f>
      </c>
      <c r="C23" s="25">
        <f>IF($A23="","",$F$4)</f>
      </c>
      <c r="D23" s="25">
        <f>IF($A23="","",B23-C23)</f>
      </c>
      <c r="E23" s="25">
        <f>IF($A23="","",SUMIFS(Tabele!$G$8:$G$407,Tabele!$A$8:$A$407,$A23,Tabele!$B$8:$B$407,"&gt;="&amp;$B$4,Tabele!$B$8:$B$407,"&lt;="&amp;EOMONTH($B$4,0)))</f>
      </c>
      <c r="F23" s="25">
        <f>IF($A23="","",SUMIFS(Tabele!$J$8:$J$407,Tabele!$A$8:$A$407,$A23,Tabele!$B$8:$B$407,"&gt;="&amp;$B$4,Tabele!$B$8:$B$407,"&lt;="&amp;EOMONTH($B$4,0)))</f>
      </c>
      <c r="G23" s="25">
        <f>IF($A23="","",SUMIFS(Tabele!$K$8:$K$407,Tabele!$A$8:$A$407,$A23,Tabele!$B$8:$B$407,"&gt;="&amp;$B$4,Tabele!$B$8:$B$407,"&lt;="&amp;EOMONTH($B$4,0)))</f>
      </c>
      <c r="H23" s="25">
        <f>IF($A23="","",COUNTIFS(Tabele!$A$8:$A$407,$A23,Tabele!$B$8:$B$407,"&gt;="&amp;$B$4,Tabele!$B$8:$B$407,"&lt;="&amp;EOMONTH($B$4,0),Tabele!$F$8:$F$407,"&gt;0"))</f>
      </c>
    </row>
    <row r="24" spans="1:8" x14ac:dyDescent="0.25">
      <c r="A24" s="24"/>
      <c r="B24" s="25">
        <f>IF($A24="","",SUMIFS(Tabele!$F$8:$F$407,Tabele!$A$8:$A$407,$A24,Tabele!$B$8:$B$407,"&gt;="&amp;$B$4,Tabele!$B$8:$B$407,"&lt;="&amp;EOMONTH($B$4,0)))</f>
      </c>
      <c r="C24" s="25">
        <f>IF($A24="","",$F$4)</f>
      </c>
      <c r="D24" s="25">
        <f>IF($A24="","",B24-C24)</f>
      </c>
      <c r="E24" s="25">
        <f>IF($A24="","",SUMIFS(Tabele!$G$8:$G$407,Tabele!$A$8:$A$407,$A24,Tabele!$B$8:$B$407,"&gt;="&amp;$B$4,Tabele!$B$8:$B$407,"&lt;="&amp;EOMONTH($B$4,0)))</f>
      </c>
      <c r="F24" s="25">
        <f>IF($A24="","",SUMIFS(Tabele!$J$8:$J$407,Tabele!$A$8:$A$407,$A24,Tabele!$B$8:$B$407,"&gt;="&amp;$B$4,Tabele!$B$8:$B$407,"&lt;="&amp;EOMONTH($B$4,0)))</f>
      </c>
      <c r="G24" s="25">
        <f>IF($A24="","",SUMIFS(Tabele!$K$8:$K$407,Tabele!$A$8:$A$407,$A24,Tabele!$B$8:$B$407,"&gt;="&amp;$B$4,Tabele!$B$8:$B$407,"&lt;="&amp;EOMONTH($B$4,0)))</f>
      </c>
      <c r="H24" s="25">
        <f>IF($A24="","",COUNTIFS(Tabele!$A$8:$A$407,$A24,Tabele!$B$8:$B$407,"&gt;="&amp;$B$4,Tabele!$B$8:$B$407,"&lt;="&amp;EOMONTH($B$4,0),Tabele!$F$8:$F$407,"&gt;0"))</f>
      </c>
    </row>
    <row r="25" spans="1:8" x14ac:dyDescent="0.25">
      <c r="A25" s="24"/>
      <c r="B25" s="25">
        <f>IF($A25="","",SUMIFS(Tabele!$F$8:$F$407,Tabele!$A$8:$A$407,$A25,Tabele!$B$8:$B$407,"&gt;="&amp;$B$4,Tabele!$B$8:$B$407,"&lt;="&amp;EOMONTH($B$4,0)))</f>
      </c>
      <c r="C25" s="25">
        <f>IF($A25="","",$F$4)</f>
      </c>
      <c r="D25" s="25">
        <f>IF($A25="","",B25-C25)</f>
      </c>
      <c r="E25" s="25">
        <f>IF($A25="","",SUMIFS(Tabele!$G$8:$G$407,Tabele!$A$8:$A$407,$A25,Tabele!$B$8:$B$407,"&gt;="&amp;$B$4,Tabele!$B$8:$B$407,"&lt;="&amp;EOMONTH($B$4,0)))</f>
      </c>
      <c r="F25" s="25">
        <f>IF($A25="","",SUMIFS(Tabele!$J$8:$J$407,Tabele!$A$8:$A$407,$A25,Tabele!$B$8:$B$407,"&gt;="&amp;$B$4,Tabele!$B$8:$B$407,"&lt;="&amp;EOMONTH($B$4,0)))</f>
      </c>
      <c r="G25" s="25">
        <f>IF($A25="","",SUMIFS(Tabele!$K$8:$K$407,Tabele!$A$8:$A$407,$A25,Tabele!$B$8:$B$407,"&gt;="&amp;$B$4,Tabele!$B$8:$B$407,"&lt;="&amp;EOMONTH($B$4,0)))</f>
      </c>
      <c r="H25" s="25">
        <f>IF($A25="","",COUNTIFS(Tabele!$A$8:$A$407,$A25,Tabele!$B$8:$B$407,"&gt;="&amp;$B$4,Tabele!$B$8:$B$407,"&lt;="&amp;EOMONTH($B$4,0),Tabele!$F$8:$F$407,"&gt;0"))</f>
      </c>
    </row>
    <row r="26" spans="1:8" x14ac:dyDescent="0.25">
      <c r="A26" s="24"/>
      <c r="B26" s="25">
        <f>IF($A26="","",SUMIFS(Tabele!$F$8:$F$407,Tabele!$A$8:$A$407,$A26,Tabele!$B$8:$B$407,"&gt;="&amp;$B$4,Tabele!$B$8:$B$407,"&lt;="&amp;EOMONTH($B$4,0)))</f>
      </c>
      <c r="C26" s="25">
        <f>IF($A26="","",$F$4)</f>
      </c>
      <c r="D26" s="25">
        <f>IF($A26="","",B26-C26)</f>
      </c>
      <c r="E26" s="25">
        <f>IF($A26="","",SUMIFS(Tabele!$G$8:$G$407,Tabele!$A$8:$A$407,$A26,Tabele!$B$8:$B$407,"&gt;="&amp;$B$4,Tabele!$B$8:$B$407,"&lt;="&amp;EOMONTH($B$4,0)))</f>
      </c>
      <c r="F26" s="25">
        <f>IF($A26="","",SUMIFS(Tabele!$J$8:$J$407,Tabele!$A$8:$A$407,$A26,Tabele!$B$8:$B$407,"&gt;="&amp;$B$4,Tabele!$B$8:$B$407,"&lt;="&amp;EOMONTH($B$4,0)))</f>
      </c>
      <c r="G26" s="25">
        <f>IF($A26="","",SUMIFS(Tabele!$K$8:$K$407,Tabele!$A$8:$A$407,$A26,Tabele!$B$8:$B$407,"&gt;="&amp;$B$4,Tabele!$B$8:$B$407,"&lt;="&amp;EOMONTH($B$4,0)))</f>
      </c>
      <c r="H26" s="25">
        <f>IF($A26="","",COUNTIFS(Tabele!$A$8:$A$407,$A26,Tabele!$B$8:$B$407,"&gt;="&amp;$B$4,Tabele!$B$8:$B$407,"&lt;="&amp;EOMONTH($B$4,0),Tabele!$F$8:$F$407,"&gt;0"))</f>
      </c>
    </row>
    <row r="27" spans="1:8" x14ac:dyDescent="0.25">
      <c r="A27" s="24"/>
      <c r="B27" s="25">
        <f>IF($A27="","",SUMIFS(Tabele!$F$8:$F$407,Tabele!$A$8:$A$407,$A27,Tabele!$B$8:$B$407,"&gt;="&amp;$B$4,Tabele!$B$8:$B$407,"&lt;="&amp;EOMONTH($B$4,0)))</f>
      </c>
      <c r="C27" s="25">
        <f>IF($A27="","",$F$4)</f>
      </c>
      <c r="D27" s="25">
        <f>IF($A27="","",B27-C27)</f>
      </c>
      <c r="E27" s="25">
        <f>IF($A27="","",SUMIFS(Tabele!$G$8:$G$407,Tabele!$A$8:$A$407,$A27,Tabele!$B$8:$B$407,"&gt;="&amp;$B$4,Tabele!$B$8:$B$407,"&lt;="&amp;EOMONTH($B$4,0)))</f>
      </c>
      <c r="F27" s="25">
        <f>IF($A27="","",SUMIFS(Tabele!$J$8:$J$407,Tabele!$A$8:$A$407,$A27,Tabele!$B$8:$B$407,"&gt;="&amp;$B$4,Tabele!$B$8:$B$407,"&lt;="&amp;EOMONTH($B$4,0)))</f>
      </c>
      <c r="G27" s="25">
        <f>IF($A27="","",SUMIFS(Tabele!$K$8:$K$407,Tabele!$A$8:$A$407,$A27,Tabele!$B$8:$B$407,"&gt;="&amp;$B$4,Tabele!$B$8:$B$407,"&lt;="&amp;EOMONTH($B$4,0)))</f>
      </c>
      <c r="H27" s="25">
        <f>IF($A27="","",COUNTIFS(Tabele!$A$8:$A$407,$A27,Tabele!$B$8:$B$407,"&gt;="&amp;$B$4,Tabele!$B$8:$B$407,"&lt;="&amp;EOMONTH($B$4,0),Tabele!$F$8:$F$407,"&gt;0"))</f>
      </c>
    </row>
    <row r="28" spans="1:8" x14ac:dyDescent="0.25">
      <c r="A28" s="24"/>
      <c r="B28" s="25">
        <f>IF($A28="","",SUMIFS(Tabele!$F$8:$F$407,Tabele!$A$8:$A$407,$A28,Tabele!$B$8:$B$407,"&gt;="&amp;$B$4,Tabele!$B$8:$B$407,"&lt;="&amp;EOMONTH($B$4,0)))</f>
      </c>
      <c r="C28" s="25">
        <f>IF($A28="","",$F$4)</f>
      </c>
      <c r="D28" s="25">
        <f>IF($A28="","",B28-C28)</f>
      </c>
      <c r="E28" s="25">
        <f>IF($A28="","",SUMIFS(Tabele!$G$8:$G$407,Tabele!$A$8:$A$407,$A28,Tabele!$B$8:$B$407,"&gt;="&amp;$B$4,Tabele!$B$8:$B$407,"&lt;="&amp;EOMONTH($B$4,0)))</f>
      </c>
      <c r="F28" s="25">
        <f>IF($A28="","",SUMIFS(Tabele!$J$8:$J$407,Tabele!$A$8:$A$407,$A28,Tabele!$B$8:$B$407,"&gt;="&amp;$B$4,Tabele!$B$8:$B$407,"&lt;="&amp;EOMONTH($B$4,0)))</f>
      </c>
      <c r="G28" s="25">
        <f>IF($A28="","",SUMIFS(Tabele!$K$8:$K$407,Tabele!$A$8:$A$407,$A28,Tabele!$B$8:$B$407,"&gt;="&amp;$B$4,Tabele!$B$8:$B$407,"&lt;="&amp;EOMONTH($B$4,0)))</f>
      </c>
      <c r="H28" s="25">
        <f>IF($A28="","",COUNTIFS(Tabele!$A$8:$A$407,$A28,Tabele!$B$8:$B$407,"&gt;="&amp;$B$4,Tabele!$B$8:$B$407,"&lt;="&amp;EOMONTH($B$4,0),Tabele!$F$8:$F$407,"&gt;0"))</f>
      </c>
    </row>
    <row r="29" spans="1:8" x14ac:dyDescent="0.25">
      <c r="A29" s="24"/>
      <c r="B29" s="25">
        <f>IF($A29="","",SUMIFS(Tabele!$F$8:$F$407,Tabele!$A$8:$A$407,$A29,Tabele!$B$8:$B$407,"&gt;="&amp;$B$4,Tabele!$B$8:$B$407,"&lt;="&amp;EOMONTH($B$4,0)))</f>
      </c>
      <c r="C29" s="25">
        <f>IF($A29="","",$F$4)</f>
      </c>
      <c r="D29" s="25">
        <f>IF($A29="","",B29-C29)</f>
      </c>
      <c r="E29" s="25">
        <f>IF($A29="","",SUMIFS(Tabele!$G$8:$G$407,Tabele!$A$8:$A$407,$A29,Tabele!$B$8:$B$407,"&gt;="&amp;$B$4,Tabele!$B$8:$B$407,"&lt;="&amp;EOMONTH($B$4,0)))</f>
      </c>
      <c r="F29" s="25">
        <f>IF($A29="","",SUMIFS(Tabele!$J$8:$J$407,Tabele!$A$8:$A$407,$A29,Tabele!$B$8:$B$407,"&gt;="&amp;$B$4,Tabele!$B$8:$B$407,"&lt;="&amp;EOMONTH($B$4,0)))</f>
      </c>
      <c r="G29" s="25">
        <f>IF($A29="","",SUMIFS(Tabele!$K$8:$K$407,Tabele!$A$8:$A$407,$A29,Tabele!$B$8:$B$407,"&gt;="&amp;$B$4,Tabele!$B$8:$B$407,"&lt;="&amp;EOMONTH($B$4,0)))</f>
      </c>
      <c r="H29" s="25">
        <f>IF($A29="","",COUNTIFS(Tabele!$A$8:$A$407,$A29,Tabele!$B$8:$B$407,"&gt;="&amp;$B$4,Tabele!$B$8:$B$407,"&lt;="&amp;EOMONTH($B$4,0),Tabele!$F$8:$F$407,"&gt;0"))</f>
      </c>
    </row>
    <row r="30" spans="1:8" x14ac:dyDescent="0.25">
      <c r="A30" s="24"/>
      <c r="B30" s="25">
        <f>IF($A30="","",SUMIFS(Tabele!$F$8:$F$407,Tabele!$A$8:$A$407,$A30,Tabele!$B$8:$B$407,"&gt;="&amp;$B$4,Tabele!$B$8:$B$407,"&lt;="&amp;EOMONTH($B$4,0)))</f>
      </c>
      <c r="C30" s="25">
        <f>IF($A30="","",$F$4)</f>
      </c>
      <c r="D30" s="25">
        <f>IF($A30="","",B30-C30)</f>
      </c>
      <c r="E30" s="25">
        <f>IF($A30="","",SUMIFS(Tabele!$G$8:$G$407,Tabele!$A$8:$A$407,$A30,Tabele!$B$8:$B$407,"&gt;="&amp;$B$4,Tabele!$B$8:$B$407,"&lt;="&amp;EOMONTH($B$4,0)))</f>
      </c>
      <c r="F30" s="25">
        <f>IF($A30="","",SUMIFS(Tabele!$J$8:$J$407,Tabele!$A$8:$A$407,$A30,Tabele!$B$8:$B$407,"&gt;="&amp;$B$4,Tabele!$B$8:$B$407,"&lt;="&amp;EOMONTH($B$4,0)))</f>
      </c>
      <c r="G30" s="25">
        <f>IF($A30="","",SUMIFS(Tabele!$K$8:$K$407,Tabele!$A$8:$A$407,$A30,Tabele!$B$8:$B$407,"&gt;="&amp;$B$4,Tabele!$B$8:$B$407,"&lt;="&amp;EOMONTH($B$4,0)))</f>
      </c>
      <c r="H30" s="25">
        <f>IF($A30="","",COUNTIFS(Tabele!$A$8:$A$407,$A30,Tabele!$B$8:$B$407,"&gt;="&amp;$B$4,Tabele!$B$8:$B$407,"&lt;="&amp;EOMONTH($B$4,0),Tabele!$F$8:$F$407,"&gt;0"))</f>
      </c>
    </row>
    <row r="31" spans="1:8" x14ac:dyDescent="0.25">
      <c r="A31" s="24"/>
      <c r="B31" s="25">
        <f>IF($A31="","",SUMIFS(Tabele!$F$8:$F$407,Tabele!$A$8:$A$407,$A31,Tabele!$B$8:$B$407,"&gt;="&amp;$B$4,Tabele!$B$8:$B$407,"&lt;="&amp;EOMONTH($B$4,0)))</f>
      </c>
      <c r="C31" s="25">
        <f>IF($A31="","",$F$4)</f>
      </c>
      <c r="D31" s="25">
        <f>IF($A31="","",B31-C31)</f>
      </c>
      <c r="E31" s="25">
        <f>IF($A31="","",SUMIFS(Tabele!$G$8:$G$407,Tabele!$A$8:$A$407,$A31,Tabele!$B$8:$B$407,"&gt;="&amp;$B$4,Tabele!$B$8:$B$407,"&lt;="&amp;EOMONTH($B$4,0)))</f>
      </c>
      <c r="F31" s="25">
        <f>IF($A31="","",SUMIFS(Tabele!$J$8:$J$407,Tabele!$A$8:$A$407,$A31,Tabele!$B$8:$B$407,"&gt;="&amp;$B$4,Tabele!$B$8:$B$407,"&lt;="&amp;EOMONTH($B$4,0)))</f>
      </c>
      <c r="G31" s="25">
        <f>IF($A31="","",SUMIFS(Tabele!$K$8:$K$407,Tabele!$A$8:$A$407,$A31,Tabele!$B$8:$B$407,"&gt;="&amp;$B$4,Tabele!$B$8:$B$407,"&lt;="&amp;EOMONTH($B$4,0)))</f>
      </c>
      <c r="H31" s="25">
        <f>IF($A31="","",COUNTIFS(Tabele!$A$8:$A$407,$A31,Tabele!$B$8:$B$407,"&gt;="&amp;$B$4,Tabele!$B$8:$B$407,"&lt;="&amp;EOMONTH($B$4,0),Tabele!$F$8:$F$407,"&gt;0"))</f>
      </c>
    </row>
    <row r="32" spans="1:8" x14ac:dyDescent="0.25">
      <c r="A32" s="24"/>
      <c r="B32" s="25">
        <f>IF($A32="","",SUMIFS(Tabele!$F$8:$F$407,Tabele!$A$8:$A$407,$A32,Tabele!$B$8:$B$407,"&gt;="&amp;$B$4,Tabele!$B$8:$B$407,"&lt;="&amp;EOMONTH($B$4,0)))</f>
      </c>
      <c r="C32" s="25">
        <f>IF($A32="","",$F$4)</f>
      </c>
      <c r="D32" s="25">
        <f>IF($A32="","",B32-C32)</f>
      </c>
      <c r="E32" s="25">
        <f>IF($A32="","",SUMIFS(Tabele!$G$8:$G$407,Tabele!$A$8:$A$407,$A32,Tabele!$B$8:$B$407,"&gt;="&amp;$B$4,Tabele!$B$8:$B$407,"&lt;="&amp;EOMONTH($B$4,0)))</f>
      </c>
      <c r="F32" s="25">
        <f>IF($A32="","",SUMIFS(Tabele!$J$8:$J$407,Tabele!$A$8:$A$407,$A32,Tabele!$B$8:$B$407,"&gt;="&amp;$B$4,Tabele!$B$8:$B$407,"&lt;="&amp;EOMONTH($B$4,0)))</f>
      </c>
      <c r="G32" s="25">
        <f>IF($A32="","",SUMIFS(Tabele!$K$8:$K$407,Tabele!$A$8:$A$407,$A32,Tabele!$B$8:$B$407,"&gt;="&amp;$B$4,Tabele!$B$8:$B$407,"&lt;="&amp;EOMONTH($B$4,0)))</f>
      </c>
      <c r="H32" s="25">
        <f>IF($A32="","",COUNTIFS(Tabele!$A$8:$A$407,$A32,Tabele!$B$8:$B$407,"&gt;="&amp;$B$4,Tabele!$B$8:$B$407,"&lt;="&amp;EOMONTH($B$4,0),Tabele!$F$8:$F$407,"&gt;0"))</f>
      </c>
    </row>
    <row r="33" spans="1:8" x14ac:dyDescent="0.25">
      <c r="A33" s="24"/>
      <c r="B33" s="25">
        <f>IF($A33="","",SUMIFS(Tabele!$F$8:$F$407,Tabele!$A$8:$A$407,$A33,Tabele!$B$8:$B$407,"&gt;="&amp;$B$4,Tabele!$B$8:$B$407,"&lt;="&amp;EOMONTH($B$4,0)))</f>
      </c>
      <c r="C33" s="25">
        <f>IF($A33="","",$F$4)</f>
      </c>
      <c r="D33" s="25">
        <f>IF($A33="","",B33-C33)</f>
      </c>
      <c r="E33" s="25">
        <f>IF($A33="","",SUMIFS(Tabele!$G$8:$G$407,Tabele!$A$8:$A$407,$A33,Tabele!$B$8:$B$407,"&gt;="&amp;$B$4,Tabele!$B$8:$B$407,"&lt;="&amp;EOMONTH($B$4,0)))</f>
      </c>
      <c r="F33" s="25">
        <f>IF($A33="","",SUMIFS(Tabele!$J$8:$J$407,Tabele!$A$8:$A$407,$A33,Tabele!$B$8:$B$407,"&gt;="&amp;$B$4,Tabele!$B$8:$B$407,"&lt;="&amp;EOMONTH($B$4,0)))</f>
      </c>
      <c r="G33" s="25">
        <f>IF($A33="","",SUMIFS(Tabele!$K$8:$K$407,Tabele!$A$8:$A$407,$A33,Tabele!$B$8:$B$407,"&gt;="&amp;$B$4,Tabele!$B$8:$B$407,"&lt;="&amp;EOMONTH($B$4,0)))</f>
      </c>
      <c r="H33" s="25">
        <f>IF($A33="","",COUNTIFS(Tabele!$A$8:$A$407,$A33,Tabele!$B$8:$B$407,"&gt;="&amp;$B$4,Tabele!$B$8:$B$407,"&lt;="&amp;EOMONTH($B$4,0),Tabele!$F$8:$F$407,"&gt;0"))</f>
      </c>
    </row>
    <row r="34" spans="1:8" x14ac:dyDescent="0.25">
      <c r="A34" s="24"/>
      <c r="B34" s="25">
        <f>IF($A34="","",SUMIFS(Tabele!$F$8:$F$407,Tabele!$A$8:$A$407,$A34,Tabele!$B$8:$B$407,"&gt;="&amp;$B$4,Tabele!$B$8:$B$407,"&lt;="&amp;EOMONTH($B$4,0)))</f>
      </c>
      <c r="C34" s="25">
        <f>IF($A34="","",$F$4)</f>
      </c>
      <c r="D34" s="25">
        <f>IF($A34="","",B34-C34)</f>
      </c>
      <c r="E34" s="25">
        <f>IF($A34="","",SUMIFS(Tabele!$G$8:$G$407,Tabele!$A$8:$A$407,$A34,Tabele!$B$8:$B$407,"&gt;="&amp;$B$4,Tabele!$B$8:$B$407,"&lt;="&amp;EOMONTH($B$4,0)))</f>
      </c>
      <c r="F34" s="25">
        <f>IF($A34="","",SUMIFS(Tabele!$J$8:$J$407,Tabele!$A$8:$A$407,$A34,Tabele!$B$8:$B$407,"&gt;="&amp;$B$4,Tabele!$B$8:$B$407,"&lt;="&amp;EOMONTH($B$4,0)))</f>
      </c>
      <c r="G34" s="25">
        <f>IF($A34="","",SUMIFS(Tabele!$K$8:$K$407,Tabele!$A$8:$A$407,$A34,Tabele!$B$8:$B$407,"&gt;="&amp;$B$4,Tabele!$B$8:$B$407,"&lt;="&amp;EOMONTH($B$4,0)))</f>
      </c>
      <c r="H34" s="25">
        <f>IF($A34="","",COUNTIFS(Tabele!$A$8:$A$407,$A34,Tabele!$B$8:$B$407,"&gt;="&amp;$B$4,Tabele!$B$8:$B$407,"&lt;="&amp;EOMONTH($B$4,0),Tabele!$F$8:$F$407,"&gt;0"))</f>
      </c>
    </row>
    <row r="35" spans="1:8" x14ac:dyDescent="0.25">
      <c r="A35" s="24"/>
      <c r="B35" s="25">
        <f>IF($A35="","",SUMIFS(Tabele!$F$8:$F$407,Tabele!$A$8:$A$407,$A35,Tabele!$B$8:$B$407,"&gt;="&amp;$B$4,Tabele!$B$8:$B$407,"&lt;="&amp;EOMONTH($B$4,0)))</f>
      </c>
      <c r="C35" s="25">
        <f>IF($A35="","",$F$4)</f>
      </c>
      <c r="D35" s="25">
        <f>IF($A35="","",B35-C35)</f>
      </c>
      <c r="E35" s="25">
        <f>IF($A35="","",SUMIFS(Tabele!$G$8:$G$407,Tabele!$A$8:$A$407,$A35,Tabele!$B$8:$B$407,"&gt;="&amp;$B$4,Tabele!$B$8:$B$407,"&lt;="&amp;EOMONTH($B$4,0)))</f>
      </c>
      <c r="F35" s="25">
        <f>IF($A35="","",SUMIFS(Tabele!$J$8:$J$407,Tabele!$A$8:$A$407,$A35,Tabele!$B$8:$B$407,"&gt;="&amp;$B$4,Tabele!$B$8:$B$407,"&lt;="&amp;EOMONTH($B$4,0)))</f>
      </c>
      <c r="G35" s="25">
        <f>IF($A35="","",SUMIFS(Tabele!$K$8:$K$407,Tabele!$A$8:$A$407,$A35,Tabele!$B$8:$B$407,"&gt;="&amp;$B$4,Tabele!$B$8:$B$407,"&lt;="&amp;EOMONTH($B$4,0)))</f>
      </c>
      <c r="H35" s="25">
        <f>IF($A35="","",COUNTIFS(Tabele!$A$8:$A$407,$A35,Tabele!$B$8:$B$407,"&gt;="&amp;$B$4,Tabele!$B$8:$B$407,"&lt;="&amp;EOMONTH($B$4,0),Tabele!$F$8:$F$407,"&gt;0"))</f>
      </c>
    </row>
    <row r="36" spans="1:8" x14ac:dyDescent="0.25">
      <c r="A36" s="24"/>
      <c r="B36" s="25">
        <f>IF($A36="","",SUMIFS(Tabele!$F$8:$F$407,Tabele!$A$8:$A$407,$A36,Tabele!$B$8:$B$407,"&gt;="&amp;$B$4,Tabele!$B$8:$B$407,"&lt;="&amp;EOMONTH($B$4,0)))</f>
      </c>
      <c r="C36" s="25">
        <f>IF($A36="","",$F$4)</f>
      </c>
      <c r="D36" s="25">
        <f>IF($A36="","",B36-C36)</f>
      </c>
      <c r="E36" s="25">
        <f>IF($A36="","",SUMIFS(Tabele!$G$8:$G$407,Tabele!$A$8:$A$407,$A36,Tabele!$B$8:$B$407,"&gt;="&amp;$B$4,Tabele!$B$8:$B$407,"&lt;="&amp;EOMONTH($B$4,0)))</f>
      </c>
      <c r="F36" s="25">
        <f>IF($A36="","",SUMIFS(Tabele!$J$8:$J$407,Tabele!$A$8:$A$407,$A36,Tabele!$B$8:$B$407,"&gt;="&amp;$B$4,Tabele!$B$8:$B$407,"&lt;="&amp;EOMONTH($B$4,0)))</f>
      </c>
      <c r="G36" s="25">
        <f>IF($A36="","",SUMIFS(Tabele!$K$8:$K$407,Tabele!$A$8:$A$407,$A36,Tabele!$B$8:$B$407,"&gt;="&amp;$B$4,Tabele!$B$8:$B$407,"&lt;="&amp;EOMONTH($B$4,0)))</f>
      </c>
      <c r="H36" s="25">
        <f>IF($A36="","",COUNTIFS(Tabele!$A$8:$A$407,$A36,Tabele!$B$8:$B$407,"&gt;="&amp;$B$4,Tabele!$B$8:$B$407,"&lt;="&amp;EOMONTH($B$4,0),Tabele!$F$8:$F$407,"&gt;0"))</f>
      </c>
    </row>
    <row r="37" spans="1:8" x14ac:dyDescent="0.25">
      <c r="A37" s="24"/>
      <c r="B37" s="25">
        <f>IF($A37="","",SUMIFS(Tabele!$F$8:$F$407,Tabele!$A$8:$A$407,$A37,Tabele!$B$8:$B$407,"&gt;="&amp;$B$4,Tabele!$B$8:$B$407,"&lt;="&amp;EOMONTH($B$4,0)))</f>
      </c>
      <c r="C37" s="25">
        <f>IF($A37="","",$F$4)</f>
      </c>
      <c r="D37" s="25">
        <f>IF($A37="","",B37-C37)</f>
      </c>
      <c r="E37" s="25">
        <f>IF($A37="","",SUMIFS(Tabele!$G$8:$G$407,Tabele!$A$8:$A$407,$A37,Tabele!$B$8:$B$407,"&gt;="&amp;$B$4,Tabele!$B$8:$B$407,"&lt;="&amp;EOMONTH($B$4,0)))</f>
      </c>
      <c r="F37" s="25">
        <f>IF($A37="","",SUMIFS(Tabele!$J$8:$J$407,Tabele!$A$8:$A$407,$A37,Tabele!$B$8:$B$407,"&gt;="&amp;$B$4,Tabele!$B$8:$B$407,"&lt;="&amp;EOMONTH($B$4,0)))</f>
      </c>
      <c r="G37" s="25">
        <f>IF($A37="","",SUMIFS(Tabele!$K$8:$K$407,Tabele!$A$8:$A$407,$A37,Tabele!$B$8:$B$407,"&gt;="&amp;$B$4,Tabele!$B$8:$B$407,"&lt;="&amp;EOMONTH($B$4,0)))</f>
      </c>
      <c r="H37" s="25">
        <f>IF($A37="","",COUNTIFS(Tabele!$A$8:$A$407,$A37,Tabele!$B$8:$B$407,"&gt;="&amp;$B$4,Tabele!$B$8:$B$407,"&lt;="&amp;EOMONTH($B$4,0),Tabele!$F$8:$F$407,"&gt;0"))</f>
      </c>
    </row>
    <row r="38" spans="1:8" x14ac:dyDescent="0.25">
      <c r="A38" s="24"/>
      <c r="B38" s="25">
        <f>IF($A38="","",SUMIFS(Tabele!$F$8:$F$407,Tabele!$A$8:$A$407,$A38,Tabele!$B$8:$B$407,"&gt;="&amp;$B$4,Tabele!$B$8:$B$407,"&lt;="&amp;EOMONTH($B$4,0)))</f>
      </c>
      <c r="C38" s="25">
        <f>IF($A38="","",$F$4)</f>
      </c>
      <c r="D38" s="25">
        <f>IF($A38="","",B38-C38)</f>
      </c>
      <c r="E38" s="25">
        <f>IF($A38="","",SUMIFS(Tabele!$G$8:$G$407,Tabele!$A$8:$A$407,$A38,Tabele!$B$8:$B$407,"&gt;="&amp;$B$4,Tabele!$B$8:$B$407,"&lt;="&amp;EOMONTH($B$4,0)))</f>
      </c>
      <c r="F38" s="25">
        <f>IF($A38="","",SUMIFS(Tabele!$J$8:$J$407,Tabele!$A$8:$A$407,$A38,Tabele!$B$8:$B$407,"&gt;="&amp;$B$4,Tabele!$B$8:$B$407,"&lt;="&amp;EOMONTH($B$4,0)))</f>
      </c>
      <c r="G38" s="25">
        <f>IF($A38="","",SUMIFS(Tabele!$K$8:$K$407,Tabele!$A$8:$A$407,$A38,Tabele!$B$8:$B$407,"&gt;="&amp;$B$4,Tabele!$B$8:$B$407,"&lt;="&amp;EOMONTH($B$4,0)))</f>
      </c>
      <c r="H38" s="25">
        <f>IF($A38="","",COUNTIFS(Tabele!$A$8:$A$407,$A38,Tabele!$B$8:$B$407,"&gt;="&amp;$B$4,Tabele!$B$8:$B$407,"&lt;="&amp;EOMONTH($B$4,0),Tabele!$F$8:$F$407,"&gt;0"))</f>
      </c>
    </row>
    <row r="39" spans="1:8" x14ac:dyDescent="0.25">
      <c r="A39" s="24"/>
      <c r="B39" s="25">
        <f>IF($A39="","",SUMIFS(Tabele!$F$8:$F$407,Tabele!$A$8:$A$407,$A39,Tabele!$B$8:$B$407,"&gt;="&amp;$B$4,Tabele!$B$8:$B$407,"&lt;="&amp;EOMONTH($B$4,0)))</f>
      </c>
      <c r="C39" s="25">
        <f>IF($A39="","",$F$4)</f>
      </c>
      <c r="D39" s="25">
        <f>IF($A39="","",B39-C39)</f>
      </c>
      <c r="E39" s="25">
        <f>IF($A39="","",SUMIFS(Tabele!$G$8:$G$407,Tabele!$A$8:$A$407,$A39,Tabele!$B$8:$B$407,"&gt;="&amp;$B$4,Tabele!$B$8:$B$407,"&lt;="&amp;EOMONTH($B$4,0)))</f>
      </c>
      <c r="F39" s="25">
        <f>IF($A39="","",SUMIFS(Tabele!$J$8:$J$407,Tabele!$A$8:$A$407,$A39,Tabele!$B$8:$B$407,"&gt;="&amp;$B$4,Tabele!$B$8:$B$407,"&lt;="&amp;EOMONTH($B$4,0)))</f>
      </c>
      <c r="G39" s="25">
        <f>IF($A39="","",SUMIFS(Tabele!$K$8:$K$407,Tabele!$A$8:$A$407,$A39,Tabele!$B$8:$B$407,"&gt;="&amp;$B$4,Tabele!$B$8:$B$407,"&lt;="&amp;EOMONTH($B$4,0)))</f>
      </c>
      <c r="H39" s="25">
        <f>IF($A39="","",COUNTIFS(Tabele!$A$8:$A$407,$A39,Tabele!$B$8:$B$407,"&gt;="&amp;$B$4,Tabele!$B$8:$B$407,"&lt;="&amp;EOMONTH($B$4,0),Tabele!$F$8:$F$407,"&gt;0"))</f>
      </c>
    </row>
    <row r="40" spans="1:8" x14ac:dyDescent="0.25">
      <c r="A40" s="24"/>
      <c r="B40" s="25">
        <f>IF($A40="","",SUMIFS(Tabele!$F$8:$F$407,Tabele!$A$8:$A$407,$A40,Tabele!$B$8:$B$407,"&gt;="&amp;$B$4,Tabele!$B$8:$B$407,"&lt;="&amp;EOMONTH($B$4,0)))</f>
      </c>
      <c r="C40" s="25">
        <f>IF($A40="","",$F$4)</f>
      </c>
      <c r="D40" s="25">
        <f>IF($A40="","",B40-C40)</f>
      </c>
      <c r="E40" s="25">
        <f>IF($A40="","",SUMIFS(Tabele!$G$8:$G$407,Tabele!$A$8:$A$407,$A40,Tabele!$B$8:$B$407,"&gt;="&amp;$B$4,Tabele!$B$8:$B$407,"&lt;="&amp;EOMONTH($B$4,0)))</f>
      </c>
      <c r="F40" s="25">
        <f>IF($A40="","",SUMIFS(Tabele!$J$8:$J$407,Tabele!$A$8:$A$407,$A40,Tabele!$B$8:$B$407,"&gt;="&amp;$B$4,Tabele!$B$8:$B$407,"&lt;="&amp;EOMONTH($B$4,0)))</f>
      </c>
      <c r="G40" s="25">
        <f>IF($A40="","",SUMIFS(Tabele!$K$8:$K$407,Tabele!$A$8:$A$407,$A40,Tabele!$B$8:$B$407,"&gt;="&amp;$B$4,Tabele!$B$8:$B$407,"&lt;="&amp;EOMONTH($B$4,0)))</f>
      </c>
      <c r="H40" s="25">
        <f>IF($A40="","",COUNTIFS(Tabele!$A$8:$A$407,$A40,Tabele!$B$8:$B$407,"&gt;="&amp;$B$4,Tabele!$B$8:$B$407,"&lt;="&amp;EOMONTH($B$4,0),Tabele!$F$8:$F$407,"&gt;0"))</f>
      </c>
    </row>
    <row r="41" spans="1:8" x14ac:dyDescent="0.25">
      <c r="A41" s="24"/>
      <c r="B41" s="25">
        <f>IF($A41="","",SUMIFS(Tabele!$F$8:$F$407,Tabele!$A$8:$A$407,$A41,Tabele!$B$8:$B$407,"&gt;="&amp;$B$4,Tabele!$B$8:$B$407,"&lt;="&amp;EOMONTH($B$4,0)))</f>
      </c>
      <c r="C41" s="25">
        <f>IF($A41="","",$F$4)</f>
      </c>
      <c r="D41" s="25">
        <f>IF($A41="","",B41-C41)</f>
      </c>
      <c r="E41" s="25">
        <f>IF($A41="","",SUMIFS(Tabele!$G$8:$G$407,Tabele!$A$8:$A$407,$A41,Tabele!$B$8:$B$407,"&gt;="&amp;$B$4,Tabele!$B$8:$B$407,"&lt;="&amp;EOMONTH($B$4,0)))</f>
      </c>
      <c r="F41" s="25">
        <f>IF($A41="","",SUMIFS(Tabele!$J$8:$J$407,Tabele!$A$8:$A$407,$A41,Tabele!$B$8:$B$407,"&gt;="&amp;$B$4,Tabele!$B$8:$B$407,"&lt;="&amp;EOMONTH($B$4,0)))</f>
      </c>
      <c r="G41" s="25">
        <f>IF($A41="","",SUMIFS(Tabele!$K$8:$K$407,Tabele!$A$8:$A$407,$A41,Tabele!$B$8:$B$407,"&gt;="&amp;$B$4,Tabele!$B$8:$B$407,"&lt;="&amp;EOMONTH($B$4,0)))</f>
      </c>
      <c r="H41" s="25">
        <f>IF($A41="","",COUNTIFS(Tabele!$A$8:$A$407,$A41,Tabele!$B$8:$B$407,"&gt;="&amp;$B$4,Tabele!$B$8:$B$407,"&lt;="&amp;EOMONTH($B$4,0),Tabele!$F$8:$F$407,"&gt;0"))</f>
      </c>
    </row>
    <row r="42" spans="1:8" x14ac:dyDescent="0.25">
      <c r="A42" s="24"/>
      <c r="B42" s="25">
        <f>IF($A42="","",SUMIFS(Tabele!$F$8:$F$407,Tabele!$A$8:$A$407,$A42,Tabele!$B$8:$B$407,"&gt;="&amp;$B$4,Tabele!$B$8:$B$407,"&lt;="&amp;EOMONTH($B$4,0)))</f>
      </c>
      <c r="C42" s="25">
        <f>IF($A42="","",$F$4)</f>
      </c>
      <c r="D42" s="25">
        <f>IF($A42="","",B42-C42)</f>
      </c>
      <c r="E42" s="25">
        <f>IF($A42="","",SUMIFS(Tabele!$G$8:$G$407,Tabele!$A$8:$A$407,$A42,Tabele!$B$8:$B$407,"&gt;="&amp;$B$4,Tabele!$B$8:$B$407,"&lt;="&amp;EOMONTH($B$4,0)))</f>
      </c>
      <c r="F42" s="25">
        <f>IF($A42="","",SUMIFS(Tabele!$J$8:$J$407,Tabele!$A$8:$A$407,$A42,Tabele!$B$8:$B$407,"&gt;="&amp;$B$4,Tabele!$B$8:$B$407,"&lt;="&amp;EOMONTH($B$4,0)))</f>
      </c>
      <c r="G42" s="25">
        <f>IF($A42="","",SUMIFS(Tabele!$K$8:$K$407,Tabele!$A$8:$A$407,$A42,Tabele!$B$8:$B$407,"&gt;="&amp;$B$4,Tabele!$B$8:$B$407,"&lt;="&amp;EOMONTH($B$4,0)))</f>
      </c>
      <c r="H42" s="25">
        <f>IF($A42="","",COUNTIFS(Tabele!$A$8:$A$407,$A42,Tabele!$B$8:$B$407,"&gt;="&amp;$B$4,Tabele!$B$8:$B$407,"&lt;="&amp;EOMONTH($B$4,0),Tabele!$F$8:$F$407,"&gt;0"))</f>
      </c>
    </row>
    <row r="43" spans="1:8" x14ac:dyDescent="0.25">
      <c r="A43" s="24"/>
      <c r="B43" s="25">
        <f>IF($A43="","",SUMIFS(Tabele!$F$8:$F$407,Tabele!$A$8:$A$407,$A43,Tabele!$B$8:$B$407,"&gt;="&amp;$B$4,Tabele!$B$8:$B$407,"&lt;="&amp;EOMONTH($B$4,0)))</f>
      </c>
      <c r="C43" s="25">
        <f>IF($A43="","",$F$4)</f>
      </c>
      <c r="D43" s="25">
        <f>IF($A43="","",B43-C43)</f>
      </c>
      <c r="E43" s="25">
        <f>IF($A43="","",SUMIFS(Tabele!$G$8:$G$407,Tabele!$A$8:$A$407,$A43,Tabele!$B$8:$B$407,"&gt;="&amp;$B$4,Tabele!$B$8:$B$407,"&lt;="&amp;EOMONTH($B$4,0)))</f>
      </c>
      <c r="F43" s="25">
        <f>IF($A43="","",SUMIFS(Tabele!$J$8:$J$407,Tabele!$A$8:$A$407,$A43,Tabele!$B$8:$B$407,"&gt;="&amp;$B$4,Tabele!$B$8:$B$407,"&lt;="&amp;EOMONTH($B$4,0)))</f>
      </c>
      <c r="G43" s="25">
        <f>IF($A43="","",SUMIFS(Tabele!$K$8:$K$407,Tabele!$A$8:$A$407,$A43,Tabele!$B$8:$B$407,"&gt;="&amp;$B$4,Tabele!$B$8:$B$407,"&lt;="&amp;EOMONTH($B$4,0)))</f>
      </c>
      <c r="H43" s="25">
        <f>IF($A43="","",COUNTIFS(Tabele!$A$8:$A$407,$A43,Tabele!$B$8:$B$407,"&gt;="&amp;$B$4,Tabele!$B$8:$B$407,"&lt;="&amp;EOMONTH($B$4,0),Tabele!$F$8:$F$407,"&gt;0"))</f>
      </c>
    </row>
    <row r="44" spans="1:8" x14ac:dyDescent="0.25">
      <c r="A44" s="24"/>
      <c r="B44" s="25">
        <f>IF($A44="","",SUMIFS(Tabele!$F$8:$F$407,Tabele!$A$8:$A$407,$A44,Tabele!$B$8:$B$407,"&gt;="&amp;$B$4,Tabele!$B$8:$B$407,"&lt;="&amp;EOMONTH($B$4,0)))</f>
      </c>
      <c r="C44" s="25">
        <f>IF($A44="","",$F$4)</f>
      </c>
      <c r="D44" s="25">
        <f>IF($A44="","",B44-C44)</f>
      </c>
      <c r="E44" s="25">
        <f>IF($A44="","",SUMIFS(Tabele!$G$8:$G$407,Tabele!$A$8:$A$407,$A44,Tabele!$B$8:$B$407,"&gt;="&amp;$B$4,Tabele!$B$8:$B$407,"&lt;="&amp;EOMONTH($B$4,0)))</f>
      </c>
      <c r="F44" s="25">
        <f>IF($A44="","",SUMIFS(Tabele!$J$8:$J$407,Tabele!$A$8:$A$407,$A44,Tabele!$B$8:$B$407,"&gt;="&amp;$B$4,Tabele!$B$8:$B$407,"&lt;="&amp;EOMONTH($B$4,0)))</f>
      </c>
      <c r="G44" s="25">
        <f>IF($A44="","",SUMIFS(Tabele!$K$8:$K$407,Tabele!$A$8:$A$407,$A44,Tabele!$B$8:$B$407,"&gt;="&amp;$B$4,Tabele!$B$8:$B$407,"&lt;="&amp;EOMONTH($B$4,0)))</f>
      </c>
      <c r="H44" s="25">
        <f>IF($A44="","",COUNTIFS(Tabele!$A$8:$A$407,$A44,Tabele!$B$8:$B$407,"&gt;="&amp;$B$4,Tabele!$B$8:$B$407,"&lt;="&amp;EOMONTH($B$4,0),Tabele!$F$8:$F$407,"&gt;0"))</f>
      </c>
    </row>
    <row r="45" spans="1:8" x14ac:dyDescent="0.25">
      <c r="A45" s="24"/>
      <c r="B45" s="25">
        <f>IF($A45="","",SUMIFS(Tabele!$F$8:$F$407,Tabele!$A$8:$A$407,$A45,Tabele!$B$8:$B$407,"&gt;="&amp;$B$4,Tabele!$B$8:$B$407,"&lt;="&amp;EOMONTH($B$4,0)))</f>
      </c>
      <c r="C45" s="25">
        <f>IF($A45="","",$F$4)</f>
      </c>
      <c r="D45" s="25">
        <f>IF($A45="","",B45-C45)</f>
      </c>
      <c r="E45" s="25">
        <f>IF($A45="","",SUMIFS(Tabele!$G$8:$G$407,Tabele!$A$8:$A$407,$A45,Tabele!$B$8:$B$407,"&gt;="&amp;$B$4,Tabele!$B$8:$B$407,"&lt;="&amp;EOMONTH($B$4,0)))</f>
      </c>
      <c r="F45" s="25">
        <f>IF($A45="","",SUMIFS(Tabele!$J$8:$J$407,Tabele!$A$8:$A$407,$A45,Tabele!$B$8:$B$407,"&gt;="&amp;$B$4,Tabele!$B$8:$B$407,"&lt;="&amp;EOMONTH($B$4,0)))</f>
      </c>
      <c r="G45" s="25">
        <f>IF($A45="","",SUMIFS(Tabele!$K$8:$K$407,Tabele!$A$8:$A$407,$A45,Tabele!$B$8:$B$407,"&gt;="&amp;$B$4,Tabele!$B$8:$B$407,"&lt;="&amp;EOMONTH($B$4,0)))</f>
      </c>
      <c r="H45" s="25">
        <f>IF($A45="","",COUNTIFS(Tabele!$A$8:$A$407,$A45,Tabele!$B$8:$B$407,"&gt;="&amp;$B$4,Tabele!$B$8:$B$407,"&lt;="&amp;EOMONTH($B$4,0),Tabele!$F$8:$F$407,"&gt;0"))</f>
      </c>
    </row>
    <row r="46" spans="1:8" x14ac:dyDescent="0.25">
      <c r="A46" s="24"/>
      <c r="B46" s="25">
        <f>IF($A46="","",SUMIFS(Tabele!$F$8:$F$407,Tabele!$A$8:$A$407,$A46,Tabele!$B$8:$B$407,"&gt;="&amp;$B$4,Tabele!$B$8:$B$407,"&lt;="&amp;EOMONTH($B$4,0)))</f>
      </c>
      <c r="C46" s="25">
        <f>IF($A46="","",$F$4)</f>
      </c>
      <c r="D46" s="25">
        <f>IF($A46="","",B46-C46)</f>
      </c>
      <c r="E46" s="25">
        <f>IF($A46="","",SUMIFS(Tabele!$G$8:$G$407,Tabele!$A$8:$A$407,$A46,Tabele!$B$8:$B$407,"&gt;="&amp;$B$4,Tabele!$B$8:$B$407,"&lt;="&amp;EOMONTH($B$4,0)))</f>
      </c>
      <c r="F46" s="25">
        <f>IF($A46="","",SUMIFS(Tabele!$J$8:$J$407,Tabele!$A$8:$A$407,$A46,Tabele!$B$8:$B$407,"&gt;="&amp;$B$4,Tabele!$B$8:$B$407,"&lt;="&amp;EOMONTH($B$4,0)))</f>
      </c>
      <c r="G46" s="25">
        <f>IF($A46="","",SUMIFS(Tabele!$K$8:$K$407,Tabele!$A$8:$A$407,$A46,Tabele!$B$8:$B$407,"&gt;="&amp;$B$4,Tabele!$B$8:$B$407,"&lt;="&amp;EOMONTH($B$4,0)))</f>
      </c>
      <c r="H46" s="25">
        <f>IF($A46="","",COUNTIFS(Tabele!$A$8:$A$407,$A46,Tabele!$B$8:$B$407,"&gt;="&amp;$B$4,Tabele!$B$8:$B$407,"&lt;="&amp;EOMONTH($B$4,0),Tabele!$F$8:$F$407,"&gt;0"))</f>
      </c>
    </row>
    <row r="47" spans="1:8" x14ac:dyDescent="0.25">
      <c r="A47" s="24"/>
      <c r="B47" s="25">
        <f>IF($A47="","",SUMIFS(Tabele!$F$8:$F$407,Tabele!$A$8:$A$407,$A47,Tabele!$B$8:$B$407,"&gt;="&amp;$B$4,Tabele!$B$8:$B$407,"&lt;="&amp;EOMONTH($B$4,0)))</f>
      </c>
      <c r="C47" s="25">
        <f>IF($A47="","",$F$4)</f>
      </c>
      <c r="D47" s="25">
        <f>IF($A47="","",B47-C47)</f>
      </c>
      <c r="E47" s="25">
        <f>IF($A47="","",SUMIFS(Tabele!$G$8:$G$407,Tabele!$A$8:$A$407,$A47,Tabele!$B$8:$B$407,"&gt;="&amp;$B$4,Tabele!$B$8:$B$407,"&lt;="&amp;EOMONTH($B$4,0)))</f>
      </c>
      <c r="F47" s="25">
        <f>IF($A47="","",SUMIFS(Tabele!$J$8:$J$407,Tabele!$A$8:$A$407,$A47,Tabele!$B$8:$B$407,"&gt;="&amp;$B$4,Tabele!$B$8:$B$407,"&lt;="&amp;EOMONTH($B$4,0)))</f>
      </c>
      <c r="G47" s="25">
        <f>IF($A47="","",SUMIFS(Tabele!$K$8:$K$407,Tabele!$A$8:$A$407,$A47,Tabele!$B$8:$B$407,"&gt;="&amp;$B$4,Tabele!$B$8:$B$407,"&lt;="&amp;EOMONTH($B$4,0)))</f>
      </c>
      <c r="H47" s="25">
        <f>IF($A47="","",COUNTIFS(Tabele!$A$8:$A$407,$A47,Tabele!$B$8:$B$407,"&gt;="&amp;$B$4,Tabele!$B$8:$B$407,"&lt;="&amp;EOMONTH($B$4,0),Tabele!$F$8:$F$407,"&gt;0"))</f>
      </c>
    </row>
    <row r="48" spans="1:8" x14ac:dyDescent="0.25">
      <c r="A48" s="24"/>
      <c r="B48" s="25">
        <f>IF($A48="","",SUMIFS(Tabele!$F$8:$F$407,Tabele!$A$8:$A$407,$A48,Tabele!$B$8:$B$407,"&gt;="&amp;$B$4,Tabele!$B$8:$B$407,"&lt;="&amp;EOMONTH($B$4,0)))</f>
      </c>
      <c r="C48" s="25">
        <f>IF($A48="","",$F$4)</f>
      </c>
      <c r="D48" s="25">
        <f>IF($A48="","",B48-C48)</f>
      </c>
      <c r="E48" s="25">
        <f>IF($A48="","",SUMIFS(Tabele!$G$8:$G$407,Tabele!$A$8:$A$407,$A48,Tabele!$B$8:$B$407,"&gt;="&amp;$B$4,Tabele!$B$8:$B$407,"&lt;="&amp;EOMONTH($B$4,0)))</f>
      </c>
      <c r="F48" s="25">
        <f>IF($A48="","",SUMIFS(Tabele!$J$8:$J$407,Tabele!$A$8:$A$407,$A48,Tabele!$B$8:$B$407,"&gt;="&amp;$B$4,Tabele!$B$8:$B$407,"&lt;="&amp;EOMONTH($B$4,0)))</f>
      </c>
      <c r="G48" s="25">
        <f>IF($A48="","",SUMIFS(Tabele!$K$8:$K$407,Tabele!$A$8:$A$407,$A48,Tabele!$B$8:$B$407,"&gt;="&amp;$B$4,Tabele!$B$8:$B$407,"&lt;="&amp;EOMONTH($B$4,0)))</f>
      </c>
      <c r="H48" s="25">
        <f>IF($A48="","",COUNTIFS(Tabele!$A$8:$A$407,$A48,Tabele!$B$8:$B$407,"&gt;="&amp;$B$4,Tabele!$B$8:$B$407,"&lt;="&amp;EOMONTH($B$4,0),Tabele!$F$8:$F$407,"&gt;0"))</f>
      </c>
    </row>
    <row r="49" spans="1:8" x14ac:dyDescent="0.25">
      <c r="A49" s="24"/>
      <c r="B49" s="25">
        <f>IF($A49="","",SUMIFS(Tabele!$F$8:$F$407,Tabele!$A$8:$A$407,$A49,Tabele!$B$8:$B$407,"&gt;="&amp;$B$4,Tabele!$B$8:$B$407,"&lt;="&amp;EOMONTH($B$4,0)))</f>
      </c>
      <c r="C49" s="25">
        <f>IF($A49="","",$F$4)</f>
      </c>
      <c r="D49" s="25">
        <f>IF($A49="","",B49-C49)</f>
      </c>
      <c r="E49" s="25">
        <f>IF($A49="","",SUMIFS(Tabele!$G$8:$G$407,Tabele!$A$8:$A$407,$A49,Tabele!$B$8:$B$407,"&gt;="&amp;$B$4,Tabele!$B$8:$B$407,"&lt;="&amp;EOMONTH($B$4,0)))</f>
      </c>
      <c r="F49" s="25">
        <f>IF($A49="","",SUMIFS(Tabele!$J$8:$J$407,Tabele!$A$8:$A$407,$A49,Tabele!$B$8:$B$407,"&gt;="&amp;$B$4,Tabele!$B$8:$B$407,"&lt;="&amp;EOMONTH($B$4,0)))</f>
      </c>
      <c r="G49" s="25">
        <f>IF($A49="","",SUMIFS(Tabele!$K$8:$K$407,Tabele!$A$8:$A$407,$A49,Tabele!$B$8:$B$407,"&gt;="&amp;$B$4,Tabele!$B$8:$B$407,"&lt;="&amp;EOMONTH($B$4,0)))</f>
      </c>
      <c r="H49" s="25">
        <f>IF($A49="","",COUNTIFS(Tabele!$A$8:$A$407,$A49,Tabele!$B$8:$B$407,"&gt;="&amp;$B$4,Tabele!$B$8:$B$407,"&lt;="&amp;EOMONTH($B$4,0),Tabele!$F$8:$F$407,"&gt;0"))</f>
      </c>
    </row>
    <row r="50" spans="1:8" x14ac:dyDescent="0.25">
      <c r="A50" s="24"/>
      <c r="B50" s="25">
        <f>IF($A50="","",SUMIFS(Tabele!$F$8:$F$407,Tabele!$A$8:$A$407,$A50,Tabele!$B$8:$B$407,"&gt;="&amp;$B$4,Tabele!$B$8:$B$407,"&lt;="&amp;EOMONTH($B$4,0)))</f>
      </c>
      <c r="C50" s="25">
        <f>IF($A50="","",$F$4)</f>
      </c>
      <c r="D50" s="25">
        <f>IF($A50="","",B50-C50)</f>
      </c>
      <c r="E50" s="25">
        <f>IF($A50="","",SUMIFS(Tabele!$G$8:$G$407,Tabele!$A$8:$A$407,$A50,Tabele!$B$8:$B$407,"&gt;="&amp;$B$4,Tabele!$B$8:$B$407,"&lt;="&amp;EOMONTH($B$4,0)))</f>
      </c>
      <c r="F50" s="25">
        <f>IF($A50="","",SUMIFS(Tabele!$J$8:$J$407,Tabele!$A$8:$A$407,$A50,Tabele!$B$8:$B$407,"&gt;="&amp;$B$4,Tabele!$B$8:$B$407,"&lt;="&amp;EOMONTH($B$4,0)))</f>
      </c>
      <c r="G50" s="25">
        <f>IF($A50="","",SUMIFS(Tabele!$K$8:$K$407,Tabele!$A$8:$A$407,$A50,Tabele!$B$8:$B$407,"&gt;="&amp;$B$4,Tabele!$B$8:$B$407,"&lt;="&amp;EOMONTH($B$4,0)))</f>
      </c>
      <c r="H50" s="25">
        <f>IF($A50="","",COUNTIFS(Tabele!$A$8:$A$407,$A50,Tabele!$B$8:$B$407,"&gt;="&amp;$B$4,Tabele!$B$8:$B$407,"&lt;="&amp;EOMONTH($B$4,0),Tabele!$F$8:$F$407,"&gt;0"))</f>
      </c>
    </row>
    <row r="51" spans="1:8" x14ac:dyDescent="0.25">
      <c r="A51" s="24"/>
      <c r="B51" s="25">
        <f>IF($A51="","",SUMIFS(Tabele!$F$8:$F$407,Tabele!$A$8:$A$407,$A51,Tabele!$B$8:$B$407,"&gt;="&amp;$B$4,Tabele!$B$8:$B$407,"&lt;="&amp;EOMONTH($B$4,0)))</f>
      </c>
      <c r="C51" s="25">
        <f>IF($A51="","",$F$4)</f>
      </c>
      <c r="D51" s="25">
        <f>IF($A51="","",B51-C51)</f>
      </c>
      <c r="E51" s="25">
        <f>IF($A51="","",SUMIFS(Tabele!$G$8:$G$407,Tabele!$A$8:$A$407,$A51,Tabele!$B$8:$B$407,"&gt;="&amp;$B$4,Tabele!$B$8:$B$407,"&lt;="&amp;EOMONTH($B$4,0)))</f>
      </c>
      <c r="F51" s="25">
        <f>IF($A51="","",SUMIFS(Tabele!$J$8:$J$407,Tabele!$A$8:$A$407,$A51,Tabele!$B$8:$B$407,"&gt;="&amp;$B$4,Tabele!$B$8:$B$407,"&lt;="&amp;EOMONTH($B$4,0)))</f>
      </c>
      <c r="G51" s="25">
        <f>IF($A51="","",SUMIFS(Tabele!$K$8:$K$407,Tabele!$A$8:$A$407,$A51,Tabele!$B$8:$B$407,"&gt;="&amp;$B$4,Tabele!$B$8:$B$407,"&lt;="&amp;EOMONTH($B$4,0)))</f>
      </c>
      <c r="H51" s="25">
        <f>IF($A51="","",COUNTIFS(Tabele!$A$8:$A$407,$A51,Tabele!$B$8:$B$407,"&gt;="&amp;$B$4,Tabele!$B$8:$B$407,"&lt;="&amp;EOMONTH($B$4,0),Tabele!$F$8:$F$407,"&gt;0"))</f>
      </c>
    </row>
    <row r="52" spans="1:8" x14ac:dyDescent="0.25">
      <c r="A52" s="24"/>
      <c r="B52" s="25">
        <f>IF($A52="","",SUMIFS(Tabele!$F$8:$F$407,Tabele!$A$8:$A$407,$A52,Tabele!$B$8:$B$407,"&gt;="&amp;$B$4,Tabele!$B$8:$B$407,"&lt;="&amp;EOMONTH($B$4,0)))</f>
      </c>
      <c r="C52" s="25">
        <f>IF($A52="","",$F$4)</f>
      </c>
      <c r="D52" s="25">
        <f>IF($A52="","",B52-C52)</f>
      </c>
      <c r="E52" s="25">
        <f>IF($A52="","",SUMIFS(Tabele!$G$8:$G$407,Tabele!$A$8:$A$407,$A52,Tabele!$B$8:$B$407,"&gt;="&amp;$B$4,Tabele!$B$8:$B$407,"&lt;="&amp;EOMONTH($B$4,0)))</f>
      </c>
      <c r="F52" s="25">
        <f>IF($A52="","",SUMIFS(Tabele!$J$8:$J$407,Tabele!$A$8:$A$407,$A52,Tabele!$B$8:$B$407,"&gt;="&amp;$B$4,Tabele!$B$8:$B$407,"&lt;="&amp;EOMONTH($B$4,0)))</f>
      </c>
      <c r="G52" s="25">
        <f>IF($A52="","",SUMIFS(Tabele!$K$8:$K$407,Tabele!$A$8:$A$407,$A52,Tabele!$B$8:$B$407,"&gt;="&amp;$B$4,Tabele!$B$8:$B$407,"&lt;="&amp;EOMONTH($B$4,0)))</f>
      </c>
      <c r="H52" s="25">
        <f>IF($A52="","",COUNTIFS(Tabele!$A$8:$A$407,$A52,Tabele!$B$8:$B$407,"&gt;="&amp;$B$4,Tabele!$B$8:$B$407,"&lt;="&amp;EOMONTH($B$4,0),Tabele!$F$8:$F$407,"&gt;0"))</f>
      </c>
    </row>
    <row r="53" spans="1:8" x14ac:dyDescent="0.25">
      <c r="A53" s="24"/>
      <c r="B53" s="25">
        <f>IF($A53="","",SUMIFS(Tabele!$F$8:$F$407,Tabele!$A$8:$A$407,$A53,Tabele!$B$8:$B$407,"&gt;="&amp;$B$4,Tabele!$B$8:$B$407,"&lt;="&amp;EOMONTH($B$4,0)))</f>
      </c>
      <c r="C53" s="25">
        <f>IF($A53="","",$F$4)</f>
      </c>
      <c r="D53" s="25">
        <f>IF($A53="","",B53-C53)</f>
      </c>
      <c r="E53" s="25">
        <f>IF($A53="","",SUMIFS(Tabele!$G$8:$G$407,Tabele!$A$8:$A$407,$A53,Tabele!$B$8:$B$407,"&gt;="&amp;$B$4,Tabele!$B$8:$B$407,"&lt;="&amp;EOMONTH($B$4,0)))</f>
      </c>
      <c r="F53" s="25">
        <f>IF($A53="","",SUMIFS(Tabele!$J$8:$J$407,Tabele!$A$8:$A$407,$A53,Tabele!$B$8:$B$407,"&gt;="&amp;$B$4,Tabele!$B$8:$B$407,"&lt;="&amp;EOMONTH($B$4,0)))</f>
      </c>
      <c r="G53" s="25">
        <f>IF($A53="","",SUMIFS(Tabele!$K$8:$K$407,Tabele!$A$8:$A$407,$A53,Tabele!$B$8:$B$407,"&gt;="&amp;$B$4,Tabele!$B$8:$B$407,"&lt;="&amp;EOMONTH($B$4,0)))</f>
      </c>
      <c r="H53" s="25">
        <f>IF($A53="","",COUNTIFS(Tabele!$A$8:$A$407,$A53,Tabele!$B$8:$B$407,"&gt;="&amp;$B$4,Tabele!$B$8:$B$407,"&lt;="&amp;EOMONTH($B$4,0),Tabele!$F$8:$F$407,"&gt;0"))</f>
      </c>
    </row>
    <row r="54" spans="1:8" x14ac:dyDescent="0.25">
      <c r="A54" s="24"/>
      <c r="B54" s="25">
        <f>IF($A54="","",SUMIFS(Tabele!$F$8:$F$407,Tabele!$A$8:$A$407,$A54,Tabele!$B$8:$B$407,"&gt;="&amp;$B$4,Tabele!$B$8:$B$407,"&lt;="&amp;EOMONTH($B$4,0)))</f>
      </c>
      <c r="C54" s="25">
        <f>IF($A54="","",$F$4)</f>
      </c>
      <c r="D54" s="25">
        <f>IF($A54="","",B54-C54)</f>
      </c>
      <c r="E54" s="25">
        <f>IF($A54="","",SUMIFS(Tabele!$G$8:$G$407,Tabele!$A$8:$A$407,$A54,Tabele!$B$8:$B$407,"&gt;="&amp;$B$4,Tabele!$B$8:$B$407,"&lt;="&amp;EOMONTH($B$4,0)))</f>
      </c>
      <c r="F54" s="25">
        <f>IF($A54="","",SUMIFS(Tabele!$J$8:$J$407,Tabele!$A$8:$A$407,$A54,Tabele!$B$8:$B$407,"&gt;="&amp;$B$4,Tabele!$B$8:$B$407,"&lt;="&amp;EOMONTH($B$4,0)))</f>
      </c>
      <c r="G54" s="25">
        <f>IF($A54="","",SUMIFS(Tabele!$K$8:$K$407,Tabele!$A$8:$A$407,$A54,Tabele!$B$8:$B$407,"&gt;="&amp;$B$4,Tabele!$B$8:$B$407,"&lt;="&amp;EOMONTH($B$4,0)))</f>
      </c>
      <c r="H54" s="25">
        <f>IF($A54="","",COUNTIFS(Tabele!$A$8:$A$407,$A54,Tabele!$B$8:$B$407,"&gt;="&amp;$B$4,Tabele!$B$8:$B$407,"&lt;="&amp;EOMONTH($B$4,0),Tabele!$F$8:$F$407,"&gt;0"))</f>
      </c>
    </row>
    <row r="55" spans="1:8" x14ac:dyDescent="0.25">
      <c r="A55" s="24"/>
      <c r="B55" s="25">
        <f>IF($A55="","",SUMIFS(Tabele!$F$8:$F$407,Tabele!$A$8:$A$407,$A55,Tabele!$B$8:$B$407,"&gt;="&amp;$B$4,Tabele!$B$8:$B$407,"&lt;="&amp;EOMONTH($B$4,0)))</f>
      </c>
      <c r="C55" s="25">
        <f>IF($A55="","",$F$4)</f>
      </c>
      <c r="D55" s="25">
        <f>IF($A55="","",B55-C55)</f>
      </c>
      <c r="E55" s="25">
        <f>IF($A55="","",SUMIFS(Tabele!$G$8:$G$407,Tabele!$A$8:$A$407,$A55,Tabele!$B$8:$B$407,"&gt;="&amp;$B$4,Tabele!$B$8:$B$407,"&lt;="&amp;EOMONTH($B$4,0)))</f>
      </c>
      <c r="F55" s="25">
        <f>IF($A55="","",SUMIFS(Tabele!$J$8:$J$407,Tabele!$A$8:$A$407,$A55,Tabele!$B$8:$B$407,"&gt;="&amp;$B$4,Tabele!$B$8:$B$407,"&lt;="&amp;EOMONTH($B$4,0)))</f>
      </c>
      <c r="G55" s="25">
        <f>IF($A55="","",SUMIFS(Tabele!$K$8:$K$407,Tabele!$A$8:$A$407,$A55,Tabele!$B$8:$B$407,"&gt;="&amp;$B$4,Tabele!$B$8:$B$407,"&lt;="&amp;EOMONTH($B$4,0)))</f>
      </c>
      <c r="H55" s="25">
        <f>IF($A55="","",COUNTIFS(Tabele!$A$8:$A$407,$A55,Tabele!$B$8:$B$407,"&gt;="&amp;$B$4,Tabele!$B$8:$B$407,"&lt;="&amp;EOMONTH($B$4,0),Tabele!$F$8:$F$407,"&gt;0"))</f>
      </c>
    </row>
    <row r="56" spans="1:8" x14ac:dyDescent="0.25">
      <c r="A56" s="24"/>
      <c r="B56" s="25">
        <f>IF($A56="","",SUMIFS(Tabele!$F$8:$F$407,Tabele!$A$8:$A$407,$A56,Tabele!$B$8:$B$407,"&gt;="&amp;$B$4,Tabele!$B$8:$B$407,"&lt;="&amp;EOMONTH($B$4,0)))</f>
      </c>
      <c r="C56" s="25">
        <f>IF($A56="","",$F$4)</f>
      </c>
      <c r="D56" s="25">
        <f>IF($A56="","",B56-C56)</f>
      </c>
      <c r="E56" s="25">
        <f>IF($A56="","",SUMIFS(Tabele!$G$8:$G$407,Tabele!$A$8:$A$407,$A56,Tabele!$B$8:$B$407,"&gt;="&amp;$B$4,Tabele!$B$8:$B$407,"&lt;="&amp;EOMONTH($B$4,0)))</f>
      </c>
      <c r="F56" s="25">
        <f>IF($A56="","",SUMIFS(Tabele!$J$8:$J$407,Tabele!$A$8:$A$407,$A56,Tabele!$B$8:$B$407,"&gt;="&amp;$B$4,Tabele!$B$8:$B$407,"&lt;="&amp;EOMONTH($B$4,0)))</f>
      </c>
      <c r="G56" s="25">
        <f>IF($A56="","",SUMIFS(Tabele!$K$8:$K$407,Tabele!$A$8:$A$407,$A56,Tabele!$B$8:$B$407,"&gt;="&amp;$B$4,Tabele!$B$8:$B$407,"&lt;="&amp;EOMONTH($B$4,0)))</f>
      </c>
      <c r="H56" s="25">
        <f>IF($A56="","",COUNTIFS(Tabele!$A$8:$A$407,$A56,Tabele!$B$8:$B$407,"&gt;="&amp;$B$4,Tabele!$B$8:$B$407,"&lt;="&amp;EOMONTH($B$4,0),Tabele!$F$8:$F$407,"&gt;0"))</f>
      </c>
    </row>
    <row r="58" spans="1:8" x14ac:dyDescent="0.25">
      <c r="A58" s="26" t="s">
        <v>46</v>
      </c>
      <c r="B58" s="26"/>
      <c r="C58" s="26"/>
      <c r="D58" s="26"/>
      <c r="E58" s="26"/>
      <c r="F58" s="26"/>
      <c r="G58" s="26"/>
      <c r="H58" s="26"/>
    </row>
    <row r="59" spans="1:8" x14ac:dyDescent="0.25">
      <c r="A59" s="26"/>
      <c r="B59" s="26"/>
      <c r="C59" s="26"/>
      <c r="D59" s="26"/>
      <c r="E59" s="26"/>
      <c r="F59" s="26"/>
      <c r="G59" s="26"/>
      <c r="H59" s="26"/>
    </row>
    <row r="60" spans="1:8" x14ac:dyDescent="0.25">
      <c r="A60" s="26"/>
      <c r="B60" s="26"/>
      <c r="C60" s="26"/>
      <c r="D60" s="26"/>
      <c r="E60" s="26"/>
      <c r="F60" s="26"/>
      <c r="G60" s="26"/>
      <c r="H60" s="26"/>
    </row>
  </sheetData>
  <mergeCells count="2">
    <mergeCell ref="D4:E4"/>
    <mergeCell ref="A58:H60"/>
  </mergeCells>
  <conditionalFormatting sqref="D7:D56">
    <cfRule type="cellIs" dxfId="4" priority="1" operator="greaterThan">
      <formula>0</formula>
    </cfRule>
  </conditionalFormatting>
  <hyperlinks>
    <hyperlink ref="A2" r:id="rId1"/>
    <hyperlink ref="E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27" customWidth="1"/>
    <col min="2" max="2" width="14" customWidth="1"/>
    <col min="3" max="3" width="44" customWidth="1"/>
    <col min="4" max="4" width="22" customWidth="1"/>
    <col min="5" max="5" width="12" customWidth="1"/>
    <col min="6" max="6" width="10" style="28" customWidth="1"/>
    <col min="8" max="8" width="60" customWidth="1"/>
  </cols>
  <sheetData>
    <row r="1" ht="34" customHeight="1" spans="1:8" x14ac:dyDescent="0.25">
      <c r="A1" s="29" t="s">
        <v>27</v>
      </c>
      <c r="B1" s="16" t="s">
        <v>47</v>
      </c>
      <c r="C1" s="16" t="s">
        <v>48</v>
      </c>
      <c r="D1" s="16" t="s">
        <v>49</v>
      </c>
      <c r="E1" s="16" t="s">
        <v>50</v>
      </c>
      <c r="F1" s="30" t="s">
        <v>51</v>
      </c>
      <c r="H1" s="26" t="s">
        <v>52</v>
      </c>
    </row>
    <row r="2" spans="1:6" x14ac:dyDescent="0.25">
      <c r="A2" s="31">
        <v>46023</v>
      </c>
      <c r="B2" s="32" t="s">
        <v>53</v>
      </c>
      <c r="C2" s="32" t="s">
        <v>54</v>
      </c>
      <c r="D2" s="32" t="s">
        <v>32</v>
      </c>
      <c r="E2" s="32" t="s">
        <v>22</v>
      </c>
      <c r="F2" s="33">
        <f>IF(OR(D2="Darba diena",D2="Pārcelta darba diena"),IF(AND(E2="Jā",Tabele!$H$4&gt;=7),Tabele!$H$4-1,Tabele!$H$4),0)</f>
      </c>
    </row>
    <row r="3" spans="1:6" x14ac:dyDescent="0.25">
      <c r="A3" s="31">
        <v>46024</v>
      </c>
      <c r="B3" s="32" t="s">
        <v>55</v>
      </c>
      <c r="C3" s="32" t="s">
        <v>56</v>
      </c>
      <c r="D3" s="32" t="s">
        <v>57</v>
      </c>
      <c r="E3" s="32" t="s">
        <v>22</v>
      </c>
      <c r="F3" s="33">
        <f>IF(OR(D3="Darba diena",D3="Pārcelta darba diena"),IF(AND(E3="Jā",Tabele!$H$4&gt;=7),Tabele!$H$4-1,Tabele!$H$4),0)</f>
      </c>
    </row>
    <row r="4" spans="1:6" x14ac:dyDescent="0.25">
      <c r="A4" s="34">
        <v>46025</v>
      </c>
      <c r="B4" s="35" t="s">
        <v>58</v>
      </c>
      <c r="C4" s="35" t="s">
        <v>22</v>
      </c>
      <c r="D4" s="35" t="s">
        <v>59</v>
      </c>
      <c r="E4" s="35" t="s">
        <v>22</v>
      </c>
      <c r="F4" s="36">
        <f>IF(OR(D4="Darba diena",D4="Pārcelta darba diena"),IF(AND(E4="Jā",Tabele!$H$4&gt;=7),Tabele!$H$4-1,Tabele!$H$4),0)</f>
      </c>
    </row>
    <row r="5" spans="1:6" x14ac:dyDescent="0.25">
      <c r="A5" s="34">
        <v>46026</v>
      </c>
      <c r="B5" s="35" t="s">
        <v>60</v>
      </c>
      <c r="C5" s="35" t="s">
        <v>22</v>
      </c>
      <c r="D5" s="35" t="s">
        <v>59</v>
      </c>
      <c r="E5" s="35" t="s">
        <v>22</v>
      </c>
      <c r="F5" s="36">
        <f>IF(OR(D5="Darba diena",D5="Pārcelta darba diena"),IF(AND(E5="Jā",Tabele!$H$4&gt;=7),Tabele!$H$4-1,Tabele!$H$4),0)</f>
      </c>
    </row>
    <row r="6" spans="1:6" x14ac:dyDescent="0.25">
      <c r="A6" s="27">
        <v>46027</v>
      </c>
      <c r="B6" t="s">
        <v>61</v>
      </c>
      <c r="C6" t="s">
        <v>22</v>
      </c>
      <c r="D6" t="s">
        <v>62</v>
      </c>
      <c r="E6" t="s">
        <v>22</v>
      </c>
      <c r="F6" s="28">
        <f>IF(OR(D6="Darba diena",D6="Pārcelta darba diena"),IF(AND(E6="Jā",Tabele!$H$4&gt;=7),Tabele!$H$4-1,Tabele!$H$4),0)</f>
      </c>
    </row>
    <row r="7" spans="1:6" x14ac:dyDescent="0.25">
      <c r="A7" s="27">
        <v>46028</v>
      </c>
      <c r="B7" t="s">
        <v>63</v>
      </c>
      <c r="C7" t="s">
        <v>22</v>
      </c>
      <c r="D7" t="s">
        <v>62</v>
      </c>
      <c r="E7" t="s">
        <v>22</v>
      </c>
      <c r="F7" s="28">
        <f>IF(OR(D7="Darba diena",D7="Pārcelta darba diena"),IF(AND(E7="Jā",Tabele!$H$4&gt;=7),Tabele!$H$4-1,Tabele!$H$4),0)</f>
      </c>
    </row>
    <row r="8" spans="1:6" x14ac:dyDescent="0.25">
      <c r="A8" s="27">
        <v>46029</v>
      </c>
      <c r="B8" t="s">
        <v>64</v>
      </c>
      <c r="C8" t="s">
        <v>22</v>
      </c>
      <c r="D8" t="s">
        <v>62</v>
      </c>
      <c r="E8" t="s">
        <v>22</v>
      </c>
      <c r="F8" s="28">
        <f>IF(OR(D8="Darba diena",D8="Pārcelta darba diena"),IF(AND(E8="Jā",Tabele!$H$4&gt;=7),Tabele!$H$4-1,Tabele!$H$4),0)</f>
      </c>
    </row>
    <row r="9" spans="1:6" x14ac:dyDescent="0.25">
      <c r="A9" s="27">
        <v>46030</v>
      </c>
      <c r="B9" t="s">
        <v>53</v>
      </c>
      <c r="C9" t="s">
        <v>22</v>
      </c>
      <c r="D9" t="s">
        <v>62</v>
      </c>
      <c r="E9" t="s">
        <v>22</v>
      </c>
      <c r="F9" s="28">
        <f>IF(OR(D9="Darba diena",D9="Pārcelta darba diena"),IF(AND(E9="Jā",Tabele!$H$4&gt;=7),Tabele!$H$4-1,Tabele!$H$4),0)</f>
      </c>
    </row>
    <row r="10" spans="1:6" x14ac:dyDescent="0.25">
      <c r="A10" s="27">
        <v>46031</v>
      </c>
      <c r="B10" t="s">
        <v>55</v>
      </c>
      <c r="C10" t="s">
        <v>22</v>
      </c>
      <c r="D10" t="s">
        <v>62</v>
      </c>
      <c r="E10" t="s">
        <v>22</v>
      </c>
      <c r="F10" s="28">
        <f>IF(OR(D10="Darba diena",D10="Pārcelta darba diena"),IF(AND(E10="Jā",Tabele!$H$4&gt;=7),Tabele!$H$4-1,Tabele!$H$4),0)</f>
      </c>
    </row>
    <row r="11" spans="1:6" x14ac:dyDescent="0.25">
      <c r="A11" s="34">
        <v>46032</v>
      </c>
      <c r="B11" s="35" t="s">
        <v>58</v>
      </c>
      <c r="C11" s="35" t="s">
        <v>22</v>
      </c>
      <c r="D11" s="35" t="s">
        <v>59</v>
      </c>
      <c r="E11" s="35" t="s">
        <v>22</v>
      </c>
      <c r="F11" s="36">
        <f>IF(OR(D11="Darba diena",D11="Pārcelta darba diena"),IF(AND(E11="Jā",Tabele!$H$4&gt;=7),Tabele!$H$4-1,Tabele!$H$4),0)</f>
      </c>
    </row>
    <row r="12" spans="1:6" x14ac:dyDescent="0.25">
      <c r="A12" s="34">
        <v>46033</v>
      </c>
      <c r="B12" s="35" t="s">
        <v>60</v>
      </c>
      <c r="C12" s="35" t="s">
        <v>22</v>
      </c>
      <c r="D12" s="35" t="s">
        <v>59</v>
      </c>
      <c r="E12" s="35" t="s">
        <v>22</v>
      </c>
      <c r="F12" s="36">
        <f>IF(OR(D12="Darba diena",D12="Pārcelta darba diena"),IF(AND(E12="Jā",Tabele!$H$4&gt;=7),Tabele!$H$4-1,Tabele!$H$4),0)</f>
      </c>
    </row>
    <row r="13" spans="1:6" x14ac:dyDescent="0.25">
      <c r="A13" s="27">
        <v>46034</v>
      </c>
      <c r="B13" t="s">
        <v>61</v>
      </c>
      <c r="C13" t="s">
        <v>22</v>
      </c>
      <c r="D13" t="s">
        <v>62</v>
      </c>
      <c r="E13" t="s">
        <v>22</v>
      </c>
      <c r="F13" s="28">
        <f>IF(OR(D13="Darba diena",D13="Pārcelta darba diena"),IF(AND(E13="Jā",Tabele!$H$4&gt;=7),Tabele!$H$4-1,Tabele!$H$4),0)</f>
      </c>
    </row>
    <row r="14" spans="1:6" x14ac:dyDescent="0.25">
      <c r="A14" s="27">
        <v>46035</v>
      </c>
      <c r="B14" t="s">
        <v>63</v>
      </c>
      <c r="C14" t="s">
        <v>22</v>
      </c>
      <c r="D14" t="s">
        <v>62</v>
      </c>
      <c r="E14" t="s">
        <v>22</v>
      </c>
      <c r="F14" s="28">
        <f>IF(OR(D14="Darba diena",D14="Pārcelta darba diena"),IF(AND(E14="Jā",Tabele!$H$4&gt;=7),Tabele!$H$4-1,Tabele!$H$4),0)</f>
      </c>
    </row>
    <row r="15" spans="1:6" x14ac:dyDescent="0.25">
      <c r="A15" s="27">
        <v>46036</v>
      </c>
      <c r="B15" t="s">
        <v>64</v>
      </c>
      <c r="C15" t="s">
        <v>22</v>
      </c>
      <c r="D15" t="s">
        <v>62</v>
      </c>
      <c r="E15" t="s">
        <v>22</v>
      </c>
      <c r="F15" s="28">
        <f>IF(OR(D15="Darba diena",D15="Pārcelta darba diena"),IF(AND(E15="Jā",Tabele!$H$4&gt;=7),Tabele!$H$4-1,Tabele!$H$4),0)</f>
      </c>
    </row>
    <row r="16" spans="1:6" x14ac:dyDescent="0.25">
      <c r="A16" s="27">
        <v>46037</v>
      </c>
      <c r="B16" t="s">
        <v>53</v>
      </c>
      <c r="C16" t="s">
        <v>22</v>
      </c>
      <c r="D16" t="s">
        <v>62</v>
      </c>
      <c r="E16" t="s">
        <v>22</v>
      </c>
      <c r="F16" s="28">
        <f>IF(OR(D16="Darba diena",D16="Pārcelta darba diena"),IF(AND(E16="Jā",Tabele!$H$4&gt;=7),Tabele!$H$4-1,Tabele!$H$4),0)</f>
      </c>
    </row>
    <row r="17" spans="1:6" x14ac:dyDescent="0.25">
      <c r="A17" s="27">
        <v>46038</v>
      </c>
      <c r="B17" t="s">
        <v>55</v>
      </c>
      <c r="C17" t="s">
        <v>22</v>
      </c>
      <c r="D17" t="s">
        <v>62</v>
      </c>
      <c r="E17" t="s">
        <v>22</v>
      </c>
      <c r="F17" s="28">
        <f>IF(OR(D17="Darba diena",D17="Pārcelta darba diena"),IF(AND(E17="Jā",Tabele!$H$4&gt;=7),Tabele!$H$4-1,Tabele!$H$4),0)</f>
      </c>
    </row>
    <row r="18" spans="1:6" x14ac:dyDescent="0.25">
      <c r="A18" s="27">
        <v>46039</v>
      </c>
      <c r="B18" t="s">
        <v>58</v>
      </c>
      <c r="C18" t="s">
        <v>65</v>
      </c>
      <c r="D18" t="s">
        <v>66</v>
      </c>
      <c r="E18" t="s">
        <v>22</v>
      </c>
      <c r="F18" s="28">
        <f>IF(OR(D18="Darba diena",D18="Pārcelta darba diena"),IF(AND(E18="Jā",Tabele!$H$4&gt;=7),Tabele!$H$4-1,Tabele!$H$4),0)</f>
      </c>
    </row>
    <row r="19" spans="1:6" x14ac:dyDescent="0.25">
      <c r="A19" s="34">
        <v>46040</v>
      </c>
      <c r="B19" s="35" t="s">
        <v>60</v>
      </c>
      <c r="C19" s="35" t="s">
        <v>22</v>
      </c>
      <c r="D19" s="35" t="s">
        <v>59</v>
      </c>
      <c r="E19" s="35" t="s">
        <v>22</v>
      </c>
      <c r="F19" s="36">
        <f>IF(OR(D19="Darba diena",D19="Pārcelta darba diena"),IF(AND(E19="Jā",Tabele!$H$4&gt;=7),Tabele!$H$4-1,Tabele!$H$4),0)</f>
      </c>
    </row>
    <row r="20" spans="1:6" x14ac:dyDescent="0.25">
      <c r="A20" s="27">
        <v>46041</v>
      </c>
      <c r="B20" t="s">
        <v>61</v>
      </c>
      <c r="C20" t="s">
        <v>22</v>
      </c>
      <c r="D20" t="s">
        <v>62</v>
      </c>
      <c r="E20" t="s">
        <v>22</v>
      </c>
      <c r="F20" s="28">
        <f>IF(OR(D20="Darba diena",D20="Pārcelta darba diena"),IF(AND(E20="Jā",Tabele!$H$4&gt;=7),Tabele!$H$4-1,Tabele!$H$4),0)</f>
      </c>
    </row>
    <row r="21" spans="1:6" x14ac:dyDescent="0.25">
      <c r="A21" s="27">
        <v>46042</v>
      </c>
      <c r="B21" t="s">
        <v>63</v>
      </c>
      <c r="C21" t="s">
        <v>22</v>
      </c>
      <c r="D21" t="s">
        <v>62</v>
      </c>
      <c r="E21" t="s">
        <v>22</v>
      </c>
      <c r="F21" s="28">
        <f>IF(OR(D21="Darba diena",D21="Pārcelta darba diena"),IF(AND(E21="Jā",Tabele!$H$4&gt;=7),Tabele!$H$4-1,Tabele!$H$4),0)</f>
      </c>
    </row>
    <row r="22" spans="1:6" x14ac:dyDescent="0.25">
      <c r="A22" s="27">
        <v>46043</v>
      </c>
      <c r="B22" t="s">
        <v>64</v>
      </c>
      <c r="C22" t="s">
        <v>22</v>
      </c>
      <c r="D22" t="s">
        <v>62</v>
      </c>
      <c r="E22" t="s">
        <v>22</v>
      </c>
      <c r="F22" s="28">
        <f>IF(OR(D22="Darba diena",D22="Pārcelta darba diena"),IF(AND(E22="Jā",Tabele!$H$4&gt;=7),Tabele!$H$4-1,Tabele!$H$4),0)</f>
      </c>
    </row>
    <row r="23" spans="1:6" x14ac:dyDescent="0.25">
      <c r="A23" s="27">
        <v>46044</v>
      </c>
      <c r="B23" t="s">
        <v>53</v>
      </c>
      <c r="C23" t="s">
        <v>22</v>
      </c>
      <c r="D23" t="s">
        <v>62</v>
      </c>
      <c r="E23" t="s">
        <v>22</v>
      </c>
      <c r="F23" s="28">
        <f>IF(OR(D23="Darba diena",D23="Pārcelta darba diena"),IF(AND(E23="Jā",Tabele!$H$4&gt;=7),Tabele!$H$4-1,Tabele!$H$4),0)</f>
      </c>
    </row>
    <row r="24" spans="1:6" x14ac:dyDescent="0.25">
      <c r="A24" s="27">
        <v>46045</v>
      </c>
      <c r="B24" t="s">
        <v>55</v>
      </c>
      <c r="C24" t="s">
        <v>22</v>
      </c>
      <c r="D24" t="s">
        <v>62</v>
      </c>
      <c r="E24" t="s">
        <v>22</v>
      </c>
      <c r="F24" s="28">
        <f>IF(OR(D24="Darba diena",D24="Pārcelta darba diena"),IF(AND(E24="Jā",Tabele!$H$4&gt;=7),Tabele!$H$4-1,Tabele!$H$4),0)</f>
      </c>
    </row>
    <row r="25" spans="1:6" x14ac:dyDescent="0.25">
      <c r="A25" s="34">
        <v>46046</v>
      </c>
      <c r="B25" s="35" t="s">
        <v>58</v>
      </c>
      <c r="C25" s="35" t="s">
        <v>22</v>
      </c>
      <c r="D25" s="35" t="s">
        <v>59</v>
      </c>
      <c r="E25" s="35" t="s">
        <v>22</v>
      </c>
      <c r="F25" s="36">
        <f>IF(OR(D25="Darba diena",D25="Pārcelta darba diena"),IF(AND(E25="Jā",Tabele!$H$4&gt;=7),Tabele!$H$4-1,Tabele!$H$4),0)</f>
      </c>
    </row>
    <row r="26" spans="1:6" x14ac:dyDescent="0.25">
      <c r="A26" s="34">
        <v>46047</v>
      </c>
      <c r="B26" s="35" t="s">
        <v>60</v>
      </c>
      <c r="C26" s="35" t="s">
        <v>22</v>
      </c>
      <c r="D26" s="35" t="s">
        <v>59</v>
      </c>
      <c r="E26" s="35" t="s">
        <v>22</v>
      </c>
      <c r="F26" s="36">
        <f>IF(OR(D26="Darba diena",D26="Pārcelta darba diena"),IF(AND(E26="Jā",Tabele!$H$4&gt;=7),Tabele!$H$4-1,Tabele!$H$4),0)</f>
      </c>
    </row>
    <row r="27" spans="1:6" x14ac:dyDescent="0.25">
      <c r="A27" s="27">
        <v>46048</v>
      </c>
      <c r="B27" t="s">
        <v>61</v>
      </c>
      <c r="C27" t="s">
        <v>22</v>
      </c>
      <c r="D27" t="s">
        <v>62</v>
      </c>
      <c r="E27" t="s">
        <v>22</v>
      </c>
      <c r="F27" s="28">
        <f>IF(OR(D27="Darba diena",D27="Pārcelta darba diena"),IF(AND(E27="Jā",Tabele!$H$4&gt;=7),Tabele!$H$4-1,Tabele!$H$4),0)</f>
      </c>
    </row>
    <row r="28" spans="1:6" x14ac:dyDescent="0.25">
      <c r="A28" s="27">
        <v>46049</v>
      </c>
      <c r="B28" t="s">
        <v>63</v>
      </c>
      <c r="C28" t="s">
        <v>22</v>
      </c>
      <c r="D28" t="s">
        <v>62</v>
      </c>
      <c r="E28" t="s">
        <v>22</v>
      </c>
      <c r="F28" s="28">
        <f>IF(OR(D28="Darba diena",D28="Pārcelta darba diena"),IF(AND(E28="Jā",Tabele!$H$4&gt;=7),Tabele!$H$4-1,Tabele!$H$4),0)</f>
      </c>
    </row>
    <row r="29" spans="1:6" x14ac:dyDescent="0.25">
      <c r="A29" s="27">
        <v>46050</v>
      </c>
      <c r="B29" t="s">
        <v>64</v>
      </c>
      <c r="C29" t="s">
        <v>22</v>
      </c>
      <c r="D29" t="s">
        <v>62</v>
      </c>
      <c r="E29" t="s">
        <v>22</v>
      </c>
      <c r="F29" s="28">
        <f>IF(OR(D29="Darba diena",D29="Pārcelta darba diena"),IF(AND(E29="Jā",Tabele!$H$4&gt;=7),Tabele!$H$4-1,Tabele!$H$4),0)</f>
      </c>
    </row>
    <row r="30" spans="1:6" x14ac:dyDescent="0.25">
      <c r="A30" s="27">
        <v>46051</v>
      </c>
      <c r="B30" t="s">
        <v>53</v>
      </c>
      <c r="C30" t="s">
        <v>22</v>
      </c>
      <c r="D30" t="s">
        <v>62</v>
      </c>
      <c r="E30" t="s">
        <v>22</v>
      </c>
      <c r="F30" s="28">
        <f>IF(OR(D30="Darba diena",D30="Pārcelta darba diena"),IF(AND(E30="Jā",Tabele!$H$4&gt;=7),Tabele!$H$4-1,Tabele!$H$4),0)</f>
      </c>
    </row>
    <row r="31" spans="1:6" x14ac:dyDescent="0.25">
      <c r="A31" s="27">
        <v>46052</v>
      </c>
      <c r="B31" t="s">
        <v>55</v>
      </c>
      <c r="C31" t="s">
        <v>22</v>
      </c>
      <c r="D31" t="s">
        <v>62</v>
      </c>
      <c r="E31" t="s">
        <v>22</v>
      </c>
      <c r="F31" s="28">
        <f>IF(OR(D31="Darba diena",D31="Pārcelta darba diena"),IF(AND(E31="Jā",Tabele!$H$4&gt;=7),Tabele!$H$4-1,Tabele!$H$4),0)</f>
      </c>
    </row>
    <row r="32" spans="1:6" x14ac:dyDescent="0.25">
      <c r="A32" s="34">
        <v>46053</v>
      </c>
      <c r="B32" s="35" t="s">
        <v>58</v>
      </c>
      <c r="C32" s="35" t="s">
        <v>22</v>
      </c>
      <c r="D32" s="35" t="s">
        <v>59</v>
      </c>
      <c r="E32" s="35" t="s">
        <v>22</v>
      </c>
      <c r="F32" s="36">
        <f>IF(OR(D32="Darba diena",D32="Pārcelta darba diena"),IF(AND(E32="Jā",Tabele!$H$4&gt;=7),Tabele!$H$4-1,Tabele!$H$4),0)</f>
      </c>
    </row>
    <row r="33" spans="1:6" x14ac:dyDescent="0.25">
      <c r="A33" s="34">
        <v>46054</v>
      </c>
      <c r="B33" s="35" t="s">
        <v>60</v>
      </c>
      <c r="C33" s="35" t="s">
        <v>22</v>
      </c>
      <c r="D33" s="35" t="s">
        <v>59</v>
      </c>
      <c r="E33" s="35" t="s">
        <v>22</v>
      </c>
      <c r="F33" s="36">
        <f>IF(OR(D33="Darba diena",D33="Pārcelta darba diena"),IF(AND(E33="Jā",Tabele!$H$4&gt;=7),Tabele!$H$4-1,Tabele!$H$4),0)</f>
      </c>
    </row>
    <row r="34" spans="1:6" x14ac:dyDescent="0.25">
      <c r="A34" s="27">
        <v>46055</v>
      </c>
      <c r="B34" t="s">
        <v>61</v>
      </c>
      <c r="C34" t="s">
        <v>22</v>
      </c>
      <c r="D34" t="s">
        <v>62</v>
      </c>
      <c r="E34" t="s">
        <v>22</v>
      </c>
      <c r="F34" s="28">
        <f>IF(OR(D34="Darba diena",D34="Pārcelta darba diena"),IF(AND(E34="Jā",Tabele!$H$4&gt;=7),Tabele!$H$4-1,Tabele!$H$4),0)</f>
      </c>
    </row>
    <row r="35" spans="1:6" x14ac:dyDescent="0.25">
      <c r="A35" s="27">
        <v>46056</v>
      </c>
      <c r="B35" t="s">
        <v>63</v>
      </c>
      <c r="C35" t="s">
        <v>22</v>
      </c>
      <c r="D35" t="s">
        <v>62</v>
      </c>
      <c r="E35" t="s">
        <v>22</v>
      </c>
      <c r="F35" s="28">
        <f>IF(OR(D35="Darba diena",D35="Pārcelta darba diena"),IF(AND(E35="Jā",Tabele!$H$4&gt;=7),Tabele!$H$4-1,Tabele!$H$4),0)</f>
      </c>
    </row>
    <row r="36" spans="1:6" x14ac:dyDescent="0.25">
      <c r="A36" s="27">
        <v>46057</v>
      </c>
      <c r="B36" t="s">
        <v>64</v>
      </c>
      <c r="C36" t="s">
        <v>22</v>
      </c>
      <c r="D36" t="s">
        <v>62</v>
      </c>
      <c r="E36" t="s">
        <v>22</v>
      </c>
      <c r="F36" s="28">
        <f>IF(OR(D36="Darba diena",D36="Pārcelta darba diena"),IF(AND(E36="Jā",Tabele!$H$4&gt;=7),Tabele!$H$4-1,Tabele!$H$4),0)</f>
      </c>
    </row>
    <row r="37" spans="1:6" x14ac:dyDescent="0.25">
      <c r="A37" s="27">
        <v>46058</v>
      </c>
      <c r="B37" t="s">
        <v>53</v>
      </c>
      <c r="C37" t="s">
        <v>22</v>
      </c>
      <c r="D37" t="s">
        <v>62</v>
      </c>
      <c r="E37" t="s">
        <v>22</v>
      </c>
      <c r="F37" s="28">
        <f>IF(OR(D37="Darba diena",D37="Pārcelta darba diena"),IF(AND(E37="Jā",Tabele!$H$4&gt;=7),Tabele!$H$4-1,Tabele!$H$4),0)</f>
      </c>
    </row>
    <row r="38" spans="1:6" x14ac:dyDescent="0.25">
      <c r="A38" s="27">
        <v>46059</v>
      </c>
      <c r="B38" t="s">
        <v>55</v>
      </c>
      <c r="C38" t="s">
        <v>22</v>
      </c>
      <c r="D38" t="s">
        <v>62</v>
      </c>
      <c r="E38" t="s">
        <v>22</v>
      </c>
      <c r="F38" s="28">
        <f>IF(OR(D38="Darba diena",D38="Pārcelta darba diena"),IF(AND(E38="Jā",Tabele!$H$4&gt;=7),Tabele!$H$4-1,Tabele!$H$4),0)</f>
      </c>
    </row>
    <row r="39" spans="1:6" x14ac:dyDescent="0.25">
      <c r="A39" s="34">
        <v>46060</v>
      </c>
      <c r="B39" s="35" t="s">
        <v>58</v>
      </c>
      <c r="C39" s="35" t="s">
        <v>22</v>
      </c>
      <c r="D39" s="35" t="s">
        <v>59</v>
      </c>
      <c r="E39" s="35" t="s">
        <v>22</v>
      </c>
      <c r="F39" s="36">
        <f>IF(OR(D39="Darba diena",D39="Pārcelta darba diena"),IF(AND(E39="Jā",Tabele!$H$4&gt;=7),Tabele!$H$4-1,Tabele!$H$4),0)</f>
      </c>
    </row>
    <row r="40" spans="1:6" x14ac:dyDescent="0.25">
      <c r="A40" s="34">
        <v>46061</v>
      </c>
      <c r="B40" s="35" t="s">
        <v>60</v>
      </c>
      <c r="C40" s="35" t="s">
        <v>22</v>
      </c>
      <c r="D40" s="35" t="s">
        <v>59</v>
      </c>
      <c r="E40" s="35" t="s">
        <v>22</v>
      </c>
      <c r="F40" s="36">
        <f>IF(OR(D40="Darba diena",D40="Pārcelta darba diena"),IF(AND(E40="Jā",Tabele!$H$4&gt;=7),Tabele!$H$4-1,Tabele!$H$4),0)</f>
      </c>
    </row>
    <row r="41" spans="1:6" x14ac:dyDescent="0.25">
      <c r="A41" s="27">
        <v>46062</v>
      </c>
      <c r="B41" t="s">
        <v>61</v>
      </c>
      <c r="C41" t="s">
        <v>22</v>
      </c>
      <c r="D41" t="s">
        <v>62</v>
      </c>
      <c r="E41" t="s">
        <v>22</v>
      </c>
      <c r="F41" s="28">
        <f>IF(OR(D41="Darba diena",D41="Pārcelta darba diena"),IF(AND(E41="Jā",Tabele!$H$4&gt;=7),Tabele!$H$4-1,Tabele!$H$4),0)</f>
      </c>
    </row>
    <row r="42" spans="1:6" x14ac:dyDescent="0.25">
      <c r="A42" s="27">
        <v>46063</v>
      </c>
      <c r="B42" t="s">
        <v>63</v>
      </c>
      <c r="C42" t="s">
        <v>22</v>
      </c>
      <c r="D42" t="s">
        <v>62</v>
      </c>
      <c r="E42" t="s">
        <v>22</v>
      </c>
      <c r="F42" s="28">
        <f>IF(OR(D42="Darba diena",D42="Pārcelta darba diena"),IF(AND(E42="Jā",Tabele!$H$4&gt;=7),Tabele!$H$4-1,Tabele!$H$4),0)</f>
      </c>
    </row>
    <row r="43" spans="1:6" x14ac:dyDescent="0.25">
      <c r="A43" s="27">
        <v>46064</v>
      </c>
      <c r="B43" t="s">
        <v>64</v>
      </c>
      <c r="C43" t="s">
        <v>22</v>
      </c>
      <c r="D43" t="s">
        <v>62</v>
      </c>
      <c r="E43" t="s">
        <v>22</v>
      </c>
      <c r="F43" s="28">
        <f>IF(OR(D43="Darba diena",D43="Pārcelta darba diena"),IF(AND(E43="Jā",Tabele!$H$4&gt;=7),Tabele!$H$4-1,Tabele!$H$4),0)</f>
      </c>
    </row>
    <row r="44" spans="1:6" x14ac:dyDescent="0.25">
      <c r="A44" s="27">
        <v>46065</v>
      </c>
      <c r="B44" t="s">
        <v>53</v>
      </c>
      <c r="C44" t="s">
        <v>22</v>
      </c>
      <c r="D44" t="s">
        <v>62</v>
      </c>
      <c r="E44" t="s">
        <v>22</v>
      </c>
      <c r="F44" s="28">
        <f>IF(OR(D44="Darba diena",D44="Pārcelta darba diena"),IF(AND(E44="Jā",Tabele!$H$4&gt;=7),Tabele!$H$4-1,Tabele!$H$4),0)</f>
      </c>
    </row>
    <row r="45" spans="1:6" x14ac:dyDescent="0.25">
      <c r="A45" s="27">
        <v>46066</v>
      </c>
      <c r="B45" t="s">
        <v>55</v>
      </c>
      <c r="C45" t="s">
        <v>22</v>
      </c>
      <c r="D45" t="s">
        <v>62</v>
      </c>
      <c r="E45" t="s">
        <v>22</v>
      </c>
      <c r="F45" s="28">
        <f>IF(OR(D45="Darba diena",D45="Pārcelta darba diena"),IF(AND(E45="Jā",Tabele!$H$4&gt;=7),Tabele!$H$4-1,Tabele!$H$4),0)</f>
      </c>
    </row>
    <row r="46" spans="1:6" x14ac:dyDescent="0.25">
      <c r="A46" s="34">
        <v>46067</v>
      </c>
      <c r="B46" s="35" t="s">
        <v>58</v>
      </c>
      <c r="C46" s="35" t="s">
        <v>22</v>
      </c>
      <c r="D46" s="35" t="s">
        <v>59</v>
      </c>
      <c r="E46" s="35" t="s">
        <v>22</v>
      </c>
      <c r="F46" s="36">
        <f>IF(OR(D46="Darba diena",D46="Pārcelta darba diena"),IF(AND(E46="Jā",Tabele!$H$4&gt;=7),Tabele!$H$4-1,Tabele!$H$4),0)</f>
      </c>
    </row>
    <row r="47" spans="1:6" x14ac:dyDescent="0.25">
      <c r="A47" s="34">
        <v>46068</v>
      </c>
      <c r="B47" s="35" t="s">
        <v>60</v>
      </c>
      <c r="C47" s="35" t="s">
        <v>22</v>
      </c>
      <c r="D47" s="35" t="s">
        <v>59</v>
      </c>
      <c r="E47" s="35" t="s">
        <v>22</v>
      </c>
      <c r="F47" s="36">
        <f>IF(OR(D47="Darba diena",D47="Pārcelta darba diena"),IF(AND(E47="Jā",Tabele!$H$4&gt;=7),Tabele!$H$4-1,Tabele!$H$4),0)</f>
      </c>
    </row>
    <row r="48" spans="1:6" x14ac:dyDescent="0.25">
      <c r="A48" s="27">
        <v>46069</v>
      </c>
      <c r="B48" t="s">
        <v>61</v>
      </c>
      <c r="C48" t="s">
        <v>22</v>
      </c>
      <c r="D48" t="s">
        <v>62</v>
      </c>
      <c r="E48" t="s">
        <v>22</v>
      </c>
      <c r="F48" s="28">
        <f>IF(OR(D48="Darba diena",D48="Pārcelta darba diena"),IF(AND(E48="Jā",Tabele!$H$4&gt;=7),Tabele!$H$4-1,Tabele!$H$4),0)</f>
      </c>
    </row>
    <row r="49" spans="1:6" x14ac:dyDescent="0.25">
      <c r="A49" s="27">
        <v>46070</v>
      </c>
      <c r="B49" t="s">
        <v>63</v>
      </c>
      <c r="C49" t="s">
        <v>22</v>
      </c>
      <c r="D49" t="s">
        <v>62</v>
      </c>
      <c r="E49" t="s">
        <v>22</v>
      </c>
      <c r="F49" s="28">
        <f>IF(OR(D49="Darba diena",D49="Pārcelta darba diena"),IF(AND(E49="Jā",Tabele!$H$4&gt;=7),Tabele!$H$4-1,Tabele!$H$4),0)</f>
      </c>
    </row>
    <row r="50" spans="1:6" x14ac:dyDescent="0.25">
      <c r="A50" s="27">
        <v>46071</v>
      </c>
      <c r="B50" t="s">
        <v>64</v>
      </c>
      <c r="C50" t="s">
        <v>22</v>
      </c>
      <c r="D50" t="s">
        <v>62</v>
      </c>
      <c r="E50" t="s">
        <v>22</v>
      </c>
      <c r="F50" s="28">
        <f>IF(OR(D50="Darba diena",D50="Pārcelta darba diena"),IF(AND(E50="Jā",Tabele!$H$4&gt;=7),Tabele!$H$4-1,Tabele!$H$4),0)</f>
      </c>
    </row>
    <row r="51" spans="1:6" x14ac:dyDescent="0.25">
      <c r="A51" s="27">
        <v>46072</v>
      </c>
      <c r="B51" t="s">
        <v>53</v>
      </c>
      <c r="C51" t="s">
        <v>22</v>
      </c>
      <c r="D51" t="s">
        <v>62</v>
      </c>
      <c r="E51" t="s">
        <v>22</v>
      </c>
      <c r="F51" s="28">
        <f>IF(OR(D51="Darba diena",D51="Pārcelta darba diena"),IF(AND(E51="Jā",Tabele!$H$4&gt;=7),Tabele!$H$4-1,Tabele!$H$4),0)</f>
      </c>
    </row>
    <row r="52" spans="1:6" x14ac:dyDescent="0.25">
      <c r="A52" s="27">
        <v>46073</v>
      </c>
      <c r="B52" t="s">
        <v>55</v>
      </c>
      <c r="C52" t="s">
        <v>22</v>
      </c>
      <c r="D52" t="s">
        <v>62</v>
      </c>
      <c r="E52" t="s">
        <v>22</v>
      </c>
      <c r="F52" s="28">
        <f>IF(OR(D52="Darba diena",D52="Pārcelta darba diena"),IF(AND(E52="Jā",Tabele!$H$4&gt;=7),Tabele!$H$4-1,Tabele!$H$4),0)</f>
      </c>
    </row>
    <row r="53" spans="1:6" x14ac:dyDescent="0.25">
      <c r="A53" s="34">
        <v>46074</v>
      </c>
      <c r="B53" s="35" t="s">
        <v>58</v>
      </c>
      <c r="C53" s="35" t="s">
        <v>22</v>
      </c>
      <c r="D53" s="35" t="s">
        <v>59</v>
      </c>
      <c r="E53" s="35" t="s">
        <v>22</v>
      </c>
      <c r="F53" s="36">
        <f>IF(OR(D53="Darba diena",D53="Pārcelta darba diena"),IF(AND(E53="Jā",Tabele!$H$4&gt;=7),Tabele!$H$4-1,Tabele!$H$4),0)</f>
      </c>
    </row>
    <row r="54" spans="1:6" x14ac:dyDescent="0.25">
      <c r="A54" s="34">
        <v>46075</v>
      </c>
      <c r="B54" s="35" t="s">
        <v>60</v>
      </c>
      <c r="C54" s="35" t="s">
        <v>22</v>
      </c>
      <c r="D54" s="35" t="s">
        <v>59</v>
      </c>
      <c r="E54" s="35" t="s">
        <v>22</v>
      </c>
      <c r="F54" s="36">
        <f>IF(OR(D54="Darba diena",D54="Pārcelta darba diena"),IF(AND(E54="Jā",Tabele!$H$4&gt;=7),Tabele!$H$4-1,Tabele!$H$4),0)</f>
      </c>
    </row>
    <row r="55" spans="1:6" x14ac:dyDescent="0.25">
      <c r="A55" s="27">
        <v>46076</v>
      </c>
      <c r="B55" t="s">
        <v>61</v>
      </c>
      <c r="C55" t="s">
        <v>22</v>
      </c>
      <c r="D55" t="s">
        <v>62</v>
      </c>
      <c r="E55" t="s">
        <v>22</v>
      </c>
      <c r="F55" s="28">
        <f>IF(OR(D55="Darba diena",D55="Pārcelta darba diena"),IF(AND(E55="Jā",Tabele!$H$4&gt;=7),Tabele!$H$4-1,Tabele!$H$4),0)</f>
      </c>
    </row>
    <row r="56" spans="1:6" x14ac:dyDescent="0.25">
      <c r="A56" s="27">
        <v>46077</v>
      </c>
      <c r="B56" t="s">
        <v>63</v>
      </c>
      <c r="C56" t="s">
        <v>22</v>
      </c>
      <c r="D56" t="s">
        <v>62</v>
      </c>
      <c r="E56" t="s">
        <v>22</v>
      </c>
      <c r="F56" s="28">
        <f>IF(OR(D56="Darba diena",D56="Pārcelta darba diena"),IF(AND(E56="Jā",Tabele!$H$4&gt;=7),Tabele!$H$4-1,Tabele!$H$4),0)</f>
      </c>
    </row>
    <row r="57" spans="1:6" x14ac:dyDescent="0.25">
      <c r="A57" s="27">
        <v>46078</v>
      </c>
      <c r="B57" t="s">
        <v>64</v>
      </c>
      <c r="C57" t="s">
        <v>22</v>
      </c>
      <c r="D57" t="s">
        <v>62</v>
      </c>
      <c r="E57" t="s">
        <v>22</v>
      </c>
      <c r="F57" s="28">
        <f>IF(OR(D57="Darba diena",D57="Pārcelta darba diena"),IF(AND(E57="Jā",Tabele!$H$4&gt;=7),Tabele!$H$4-1,Tabele!$H$4),0)</f>
      </c>
    </row>
    <row r="58" spans="1:6" x14ac:dyDescent="0.25">
      <c r="A58" s="27">
        <v>46079</v>
      </c>
      <c r="B58" t="s">
        <v>53</v>
      </c>
      <c r="C58" t="s">
        <v>22</v>
      </c>
      <c r="D58" t="s">
        <v>62</v>
      </c>
      <c r="E58" t="s">
        <v>22</v>
      </c>
      <c r="F58" s="28">
        <f>IF(OR(D58="Darba diena",D58="Pārcelta darba diena"),IF(AND(E58="Jā",Tabele!$H$4&gt;=7),Tabele!$H$4-1,Tabele!$H$4),0)</f>
      </c>
    </row>
    <row r="59" spans="1:6" x14ac:dyDescent="0.25">
      <c r="A59" s="27">
        <v>46080</v>
      </c>
      <c r="B59" t="s">
        <v>55</v>
      </c>
      <c r="C59" t="s">
        <v>22</v>
      </c>
      <c r="D59" t="s">
        <v>62</v>
      </c>
      <c r="E59" t="s">
        <v>22</v>
      </c>
      <c r="F59" s="28">
        <f>IF(OR(D59="Darba diena",D59="Pārcelta darba diena"),IF(AND(E59="Jā",Tabele!$H$4&gt;=7),Tabele!$H$4-1,Tabele!$H$4),0)</f>
      </c>
    </row>
    <row r="60" spans="1:6" x14ac:dyDescent="0.25">
      <c r="A60" s="34">
        <v>46081</v>
      </c>
      <c r="B60" s="35" t="s">
        <v>58</v>
      </c>
      <c r="C60" s="35" t="s">
        <v>22</v>
      </c>
      <c r="D60" s="35" t="s">
        <v>59</v>
      </c>
      <c r="E60" s="35" t="s">
        <v>22</v>
      </c>
      <c r="F60" s="36">
        <f>IF(OR(D60="Darba diena",D60="Pārcelta darba diena"),IF(AND(E60="Jā",Tabele!$H$4&gt;=7),Tabele!$H$4-1,Tabele!$H$4),0)</f>
      </c>
    </row>
    <row r="61" spans="1:6" x14ac:dyDescent="0.25">
      <c r="A61" s="34">
        <v>46082</v>
      </c>
      <c r="B61" s="35" t="s">
        <v>60</v>
      </c>
      <c r="C61" s="35" t="s">
        <v>22</v>
      </c>
      <c r="D61" s="35" t="s">
        <v>59</v>
      </c>
      <c r="E61" s="35" t="s">
        <v>22</v>
      </c>
      <c r="F61" s="36">
        <f>IF(OR(D61="Darba diena",D61="Pārcelta darba diena"),IF(AND(E61="Jā",Tabele!$H$4&gt;=7),Tabele!$H$4-1,Tabele!$H$4),0)</f>
      </c>
    </row>
    <row r="62" spans="1:6" x14ac:dyDescent="0.25">
      <c r="A62" s="27">
        <v>46083</v>
      </c>
      <c r="B62" t="s">
        <v>61</v>
      </c>
      <c r="C62" t="s">
        <v>22</v>
      </c>
      <c r="D62" t="s">
        <v>62</v>
      </c>
      <c r="E62" t="s">
        <v>22</v>
      </c>
      <c r="F62" s="28">
        <f>IF(OR(D62="Darba diena",D62="Pārcelta darba diena"),IF(AND(E62="Jā",Tabele!$H$4&gt;=7),Tabele!$H$4-1,Tabele!$H$4),0)</f>
      </c>
    </row>
    <row r="63" spans="1:6" x14ac:dyDescent="0.25">
      <c r="A63" s="27">
        <v>46084</v>
      </c>
      <c r="B63" t="s">
        <v>63</v>
      </c>
      <c r="C63" t="s">
        <v>22</v>
      </c>
      <c r="D63" t="s">
        <v>62</v>
      </c>
      <c r="E63" t="s">
        <v>22</v>
      </c>
      <c r="F63" s="28">
        <f>IF(OR(D63="Darba diena",D63="Pārcelta darba diena"),IF(AND(E63="Jā",Tabele!$H$4&gt;=7),Tabele!$H$4-1,Tabele!$H$4),0)</f>
      </c>
    </row>
    <row r="64" spans="1:6" x14ac:dyDescent="0.25">
      <c r="A64" s="27">
        <v>46085</v>
      </c>
      <c r="B64" t="s">
        <v>64</v>
      </c>
      <c r="C64" t="s">
        <v>22</v>
      </c>
      <c r="D64" t="s">
        <v>62</v>
      </c>
      <c r="E64" t="s">
        <v>22</v>
      </c>
      <c r="F64" s="28">
        <f>IF(OR(D64="Darba diena",D64="Pārcelta darba diena"),IF(AND(E64="Jā",Tabele!$H$4&gt;=7),Tabele!$H$4-1,Tabele!$H$4),0)</f>
      </c>
    </row>
    <row r="65" spans="1:6" x14ac:dyDescent="0.25">
      <c r="A65" s="27">
        <v>46086</v>
      </c>
      <c r="B65" t="s">
        <v>53</v>
      </c>
      <c r="C65" t="s">
        <v>22</v>
      </c>
      <c r="D65" t="s">
        <v>62</v>
      </c>
      <c r="E65" t="s">
        <v>22</v>
      </c>
      <c r="F65" s="28">
        <f>IF(OR(D65="Darba diena",D65="Pārcelta darba diena"),IF(AND(E65="Jā",Tabele!$H$4&gt;=7),Tabele!$H$4-1,Tabele!$H$4),0)</f>
      </c>
    </row>
    <row r="66" spans="1:6" x14ac:dyDescent="0.25">
      <c r="A66" s="27">
        <v>46087</v>
      </c>
      <c r="B66" t="s">
        <v>55</v>
      </c>
      <c r="C66" t="s">
        <v>22</v>
      </c>
      <c r="D66" t="s">
        <v>62</v>
      </c>
      <c r="E66" t="s">
        <v>22</v>
      </c>
      <c r="F66" s="28">
        <f>IF(OR(D66="Darba diena",D66="Pārcelta darba diena"),IF(AND(E66="Jā",Tabele!$H$4&gt;=7),Tabele!$H$4-1,Tabele!$H$4),0)</f>
      </c>
    </row>
    <row r="67" spans="1:6" x14ac:dyDescent="0.25">
      <c r="A67" s="34">
        <v>46088</v>
      </c>
      <c r="B67" s="35" t="s">
        <v>58</v>
      </c>
      <c r="C67" s="35" t="s">
        <v>22</v>
      </c>
      <c r="D67" s="35" t="s">
        <v>59</v>
      </c>
      <c r="E67" s="35" t="s">
        <v>22</v>
      </c>
      <c r="F67" s="36">
        <f>IF(OR(D67="Darba diena",D67="Pārcelta darba diena"),IF(AND(E67="Jā",Tabele!$H$4&gt;=7),Tabele!$H$4-1,Tabele!$H$4),0)</f>
      </c>
    </row>
    <row r="68" spans="1:6" x14ac:dyDescent="0.25">
      <c r="A68" s="34">
        <v>46089</v>
      </c>
      <c r="B68" s="35" t="s">
        <v>60</v>
      </c>
      <c r="C68" s="35" t="s">
        <v>22</v>
      </c>
      <c r="D68" s="35" t="s">
        <v>59</v>
      </c>
      <c r="E68" s="35" t="s">
        <v>22</v>
      </c>
      <c r="F68" s="36">
        <f>IF(OR(D68="Darba diena",D68="Pārcelta darba diena"),IF(AND(E68="Jā",Tabele!$H$4&gt;=7),Tabele!$H$4-1,Tabele!$H$4),0)</f>
      </c>
    </row>
    <row r="69" spans="1:6" x14ac:dyDescent="0.25">
      <c r="A69" s="27">
        <v>46090</v>
      </c>
      <c r="B69" t="s">
        <v>61</v>
      </c>
      <c r="C69" t="s">
        <v>22</v>
      </c>
      <c r="D69" t="s">
        <v>62</v>
      </c>
      <c r="E69" t="s">
        <v>22</v>
      </c>
      <c r="F69" s="28">
        <f>IF(OR(D69="Darba diena",D69="Pārcelta darba diena"),IF(AND(E69="Jā",Tabele!$H$4&gt;=7),Tabele!$H$4-1,Tabele!$H$4),0)</f>
      </c>
    </row>
    <row r="70" spans="1:6" x14ac:dyDescent="0.25">
      <c r="A70" s="27">
        <v>46091</v>
      </c>
      <c r="B70" t="s">
        <v>63</v>
      </c>
      <c r="C70" t="s">
        <v>22</v>
      </c>
      <c r="D70" t="s">
        <v>62</v>
      </c>
      <c r="E70" t="s">
        <v>22</v>
      </c>
      <c r="F70" s="28">
        <f>IF(OR(D70="Darba diena",D70="Pārcelta darba diena"),IF(AND(E70="Jā",Tabele!$H$4&gt;=7),Tabele!$H$4-1,Tabele!$H$4),0)</f>
      </c>
    </row>
    <row r="71" spans="1:6" x14ac:dyDescent="0.25">
      <c r="A71" s="27">
        <v>46092</v>
      </c>
      <c r="B71" t="s">
        <v>64</v>
      </c>
      <c r="C71" t="s">
        <v>22</v>
      </c>
      <c r="D71" t="s">
        <v>62</v>
      </c>
      <c r="E71" t="s">
        <v>22</v>
      </c>
      <c r="F71" s="28">
        <f>IF(OR(D71="Darba diena",D71="Pārcelta darba diena"),IF(AND(E71="Jā",Tabele!$H$4&gt;=7),Tabele!$H$4-1,Tabele!$H$4),0)</f>
      </c>
    </row>
    <row r="72" spans="1:6" x14ac:dyDescent="0.25">
      <c r="A72" s="27">
        <v>46093</v>
      </c>
      <c r="B72" t="s">
        <v>53</v>
      </c>
      <c r="C72" t="s">
        <v>22</v>
      </c>
      <c r="D72" t="s">
        <v>62</v>
      </c>
      <c r="E72" t="s">
        <v>22</v>
      </c>
      <c r="F72" s="28">
        <f>IF(OR(D72="Darba diena",D72="Pārcelta darba diena"),IF(AND(E72="Jā",Tabele!$H$4&gt;=7),Tabele!$H$4-1,Tabele!$H$4),0)</f>
      </c>
    </row>
    <row r="73" spans="1:6" x14ac:dyDescent="0.25">
      <c r="A73" s="27">
        <v>46094</v>
      </c>
      <c r="B73" t="s">
        <v>55</v>
      </c>
      <c r="C73" t="s">
        <v>22</v>
      </c>
      <c r="D73" t="s">
        <v>62</v>
      </c>
      <c r="E73" t="s">
        <v>22</v>
      </c>
      <c r="F73" s="28">
        <f>IF(OR(D73="Darba diena",D73="Pārcelta darba diena"),IF(AND(E73="Jā",Tabele!$H$4&gt;=7),Tabele!$H$4-1,Tabele!$H$4),0)</f>
      </c>
    </row>
    <row r="74" spans="1:6" x14ac:dyDescent="0.25">
      <c r="A74" s="34">
        <v>46095</v>
      </c>
      <c r="B74" s="35" t="s">
        <v>58</v>
      </c>
      <c r="C74" s="35" t="s">
        <v>22</v>
      </c>
      <c r="D74" s="35" t="s">
        <v>59</v>
      </c>
      <c r="E74" s="35" t="s">
        <v>22</v>
      </c>
      <c r="F74" s="36">
        <f>IF(OR(D74="Darba diena",D74="Pārcelta darba diena"),IF(AND(E74="Jā",Tabele!$H$4&gt;=7),Tabele!$H$4-1,Tabele!$H$4),0)</f>
      </c>
    </row>
    <row r="75" spans="1:6" x14ac:dyDescent="0.25">
      <c r="A75" s="34">
        <v>46096</v>
      </c>
      <c r="B75" s="35" t="s">
        <v>60</v>
      </c>
      <c r="C75" s="35" t="s">
        <v>22</v>
      </c>
      <c r="D75" s="35" t="s">
        <v>59</v>
      </c>
      <c r="E75" s="35" t="s">
        <v>22</v>
      </c>
      <c r="F75" s="36">
        <f>IF(OR(D75="Darba diena",D75="Pārcelta darba diena"),IF(AND(E75="Jā",Tabele!$H$4&gt;=7),Tabele!$H$4-1,Tabele!$H$4),0)</f>
      </c>
    </row>
    <row r="76" spans="1:6" x14ac:dyDescent="0.25">
      <c r="A76" s="27">
        <v>46097</v>
      </c>
      <c r="B76" t="s">
        <v>61</v>
      </c>
      <c r="C76" t="s">
        <v>22</v>
      </c>
      <c r="D76" t="s">
        <v>62</v>
      </c>
      <c r="E76" t="s">
        <v>22</v>
      </c>
      <c r="F76" s="28">
        <f>IF(OR(D76="Darba diena",D76="Pārcelta darba diena"),IF(AND(E76="Jā",Tabele!$H$4&gt;=7),Tabele!$H$4-1,Tabele!$H$4),0)</f>
      </c>
    </row>
    <row r="77" spans="1:6" x14ac:dyDescent="0.25">
      <c r="A77" s="27">
        <v>46098</v>
      </c>
      <c r="B77" t="s">
        <v>63</v>
      </c>
      <c r="C77" t="s">
        <v>22</v>
      </c>
      <c r="D77" t="s">
        <v>62</v>
      </c>
      <c r="E77" t="s">
        <v>22</v>
      </c>
      <c r="F77" s="28">
        <f>IF(OR(D77="Darba diena",D77="Pārcelta darba diena"),IF(AND(E77="Jā",Tabele!$H$4&gt;=7),Tabele!$H$4-1,Tabele!$H$4),0)</f>
      </c>
    </row>
    <row r="78" spans="1:6" x14ac:dyDescent="0.25">
      <c r="A78" s="27">
        <v>46099</v>
      </c>
      <c r="B78" t="s">
        <v>64</v>
      </c>
      <c r="C78" t="s">
        <v>22</v>
      </c>
      <c r="D78" t="s">
        <v>62</v>
      </c>
      <c r="E78" t="s">
        <v>22</v>
      </c>
      <c r="F78" s="28">
        <f>IF(OR(D78="Darba diena",D78="Pārcelta darba diena"),IF(AND(E78="Jā",Tabele!$H$4&gt;=7),Tabele!$H$4-1,Tabele!$H$4),0)</f>
      </c>
    </row>
    <row r="79" spans="1:6" x14ac:dyDescent="0.25">
      <c r="A79" s="27">
        <v>46100</v>
      </c>
      <c r="B79" t="s">
        <v>53</v>
      </c>
      <c r="C79" t="s">
        <v>22</v>
      </c>
      <c r="D79" t="s">
        <v>62</v>
      </c>
      <c r="E79" t="s">
        <v>22</v>
      </c>
      <c r="F79" s="28">
        <f>IF(OR(D79="Darba diena",D79="Pārcelta darba diena"),IF(AND(E79="Jā",Tabele!$H$4&gt;=7),Tabele!$H$4-1,Tabele!$H$4),0)</f>
      </c>
    </row>
    <row r="80" spans="1:6" x14ac:dyDescent="0.25">
      <c r="A80" s="27">
        <v>46101</v>
      </c>
      <c r="B80" t="s">
        <v>55</v>
      </c>
      <c r="C80" t="s">
        <v>22</v>
      </c>
      <c r="D80" t="s">
        <v>62</v>
      </c>
      <c r="E80" t="s">
        <v>22</v>
      </c>
      <c r="F80" s="28">
        <f>IF(OR(D80="Darba diena",D80="Pārcelta darba diena"),IF(AND(E80="Jā",Tabele!$H$4&gt;=7),Tabele!$H$4-1,Tabele!$H$4),0)</f>
      </c>
    </row>
    <row r="81" spans="1:6" x14ac:dyDescent="0.25">
      <c r="A81" s="34">
        <v>46102</v>
      </c>
      <c r="B81" s="35" t="s">
        <v>58</v>
      </c>
      <c r="C81" s="35" t="s">
        <v>22</v>
      </c>
      <c r="D81" s="35" t="s">
        <v>59</v>
      </c>
      <c r="E81" s="35" t="s">
        <v>22</v>
      </c>
      <c r="F81" s="36">
        <f>IF(OR(D81="Darba diena",D81="Pārcelta darba diena"),IF(AND(E81="Jā",Tabele!$H$4&gt;=7),Tabele!$H$4-1,Tabele!$H$4),0)</f>
      </c>
    </row>
    <row r="82" spans="1:6" x14ac:dyDescent="0.25">
      <c r="A82" s="34">
        <v>46103</v>
      </c>
      <c r="B82" s="35" t="s">
        <v>60</v>
      </c>
      <c r="C82" s="35" t="s">
        <v>22</v>
      </c>
      <c r="D82" s="35" t="s">
        <v>59</v>
      </c>
      <c r="E82" s="35" t="s">
        <v>22</v>
      </c>
      <c r="F82" s="36">
        <f>IF(OR(D82="Darba diena",D82="Pārcelta darba diena"),IF(AND(E82="Jā",Tabele!$H$4&gt;=7),Tabele!$H$4-1,Tabele!$H$4),0)</f>
      </c>
    </row>
    <row r="83" spans="1:6" x14ac:dyDescent="0.25">
      <c r="A83" s="27">
        <v>46104</v>
      </c>
      <c r="B83" t="s">
        <v>61</v>
      </c>
      <c r="C83" t="s">
        <v>22</v>
      </c>
      <c r="D83" t="s">
        <v>62</v>
      </c>
      <c r="E83" t="s">
        <v>22</v>
      </c>
      <c r="F83" s="28">
        <f>IF(OR(D83="Darba diena",D83="Pārcelta darba diena"),IF(AND(E83="Jā",Tabele!$H$4&gt;=7),Tabele!$H$4-1,Tabele!$H$4),0)</f>
      </c>
    </row>
    <row r="84" spans="1:6" x14ac:dyDescent="0.25">
      <c r="A84" s="27">
        <v>46105</v>
      </c>
      <c r="B84" t="s">
        <v>63</v>
      </c>
      <c r="C84" t="s">
        <v>22</v>
      </c>
      <c r="D84" t="s">
        <v>62</v>
      </c>
      <c r="E84" t="s">
        <v>22</v>
      </c>
      <c r="F84" s="28">
        <f>IF(OR(D84="Darba diena",D84="Pārcelta darba diena"),IF(AND(E84="Jā",Tabele!$H$4&gt;=7),Tabele!$H$4-1,Tabele!$H$4),0)</f>
      </c>
    </row>
    <row r="85" spans="1:6" x14ac:dyDescent="0.25">
      <c r="A85" s="27">
        <v>46106</v>
      </c>
      <c r="B85" t="s">
        <v>64</v>
      </c>
      <c r="C85" t="s">
        <v>22</v>
      </c>
      <c r="D85" t="s">
        <v>62</v>
      </c>
      <c r="E85" t="s">
        <v>22</v>
      </c>
      <c r="F85" s="28">
        <f>IF(OR(D85="Darba diena",D85="Pārcelta darba diena"),IF(AND(E85="Jā",Tabele!$H$4&gt;=7),Tabele!$H$4-1,Tabele!$H$4),0)</f>
      </c>
    </row>
    <row r="86" spans="1:6" x14ac:dyDescent="0.25">
      <c r="A86" s="27">
        <v>46107</v>
      </c>
      <c r="B86" t="s">
        <v>53</v>
      </c>
      <c r="C86" t="s">
        <v>22</v>
      </c>
      <c r="D86" t="s">
        <v>62</v>
      </c>
      <c r="E86" t="s">
        <v>22</v>
      </c>
      <c r="F86" s="28">
        <f>IF(OR(D86="Darba diena",D86="Pārcelta darba diena"),IF(AND(E86="Jā",Tabele!$H$4&gt;=7),Tabele!$H$4-1,Tabele!$H$4),0)</f>
      </c>
    </row>
    <row r="87" spans="1:6" x14ac:dyDescent="0.25">
      <c r="A87" s="27">
        <v>46108</v>
      </c>
      <c r="B87" t="s">
        <v>55</v>
      </c>
      <c r="C87" t="s">
        <v>22</v>
      </c>
      <c r="D87" t="s">
        <v>62</v>
      </c>
      <c r="E87" t="s">
        <v>22</v>
      </c>
      <c r="F87" s="28">
        <f>IF(OR(D87="Darba diena",D87="Pārcelta darba diena"),IF(AND(E87="Jā",Tabele!$H$4&gt;=7),Tabele!$H$4-1,Tabele!$H$4),0)</f>
      </c>
    </row>
    <row r="88" spans="1:6" x14ac:dyDescent="0.25">
      <c r="A88" s="34">
        <v>46109</v>
      </c>
      <c r="B88" s="35" t="s">
        <v>58</v>
      </c>
      <c r="C88" s="35" t="s">
        <v>22</v>
      </c>
      <c r="D88" s="35" t="s">
        <v>59</v>
      </c>
      <c r="E88" s="35" t="s">
        <v>22</v>
      </c>
      <c r="F88" s="36">
        <f>IF(OR(D88="Darba diena",D88="Pārcelta darba diena"),IF(AND(E88="Jā",Tabele!$H$4&gt;=7),Tabele!$H$4-1,Tabele!$H$4),0)</f>
      </c>
    </row>
    <row r="89" spans="1:6" x14ac:dyDescent="0.25">
      <c r="A89" s="34">
        <v>46110</v>
      </c>
      <c r="B89" s="35" t="s">
        <v>60</v>
      </c>
      <c r="C89" s="35" t="s">
        <v>22</v>
      </c>
      <c r="D89" s="35" t="s">
        <v>59</v>
      </c>
      <c r="E89" s="35" t="s">
        <v>22</v>
      </c>
      <c r="F89" s="36">
        <f>IF(OR(D89="Darba diena",D89="Pārcelta darba diena"),IF(AND(E89="Jā",Tabele!$H$4&gt;=7),Tabele!$H$4-1,Tabele!$H$4),0)</f>
      </c>
    </row>
    <row r="90" spans="1:6" x14ac:dyDescent="0.25">
      <c r="A90" s="27">
        <v>46111</v>
      </c>
      <c r="B90" t="s">
        <v>61</v>
      </c>
      <c r="C90" t="s">
        <v>22</v>
      </c>
      <c r="D90" t="s">
        <v>62</v>
      </c>
      <c r="E90" t="s">
        <v>22</v>
      </c>
      <c r="F90" s="28">
        <f>IF(OR(D90="Darba diena",D90="Pārcelta darba diena"),IF(AND(E90="Jā",Tabele!$H$4&gt;=7),Tabele!$H$4-1,Tabele!$H$4),0)</f>
      </c>
    </row>
    <row r="91" spans="1:6" x14ac:dyDescent="0.25">
      <c r="A91" s="27">
        <v>46112</v>
      </c>
      <c r="B91" t="s">
        <v>63</v>
      </c>
      <c r="C91" t="s">
        <v>22</v>
      </c>
      <c r="D91" t="s">
        <v>62</v>
      </c>
      <c r="E91" t="s">
        <v>22</v>
      </c>
      <c r="F91" s="28">
        <f>IF(OR(D91="Darba diena",D91="Pārcelta darba diena"),IF(AND(E91="Jā",Tabele!$H$4&gt;=7),Tabele!$H$4-1,Tabele!$H$4),0)</f>
      </c>
    </row>
    <row r="92" spans="1:6" x14ac:dyDescent="0.25">
      <c r="A92" s="27">
        <v>46113</v>
      </c>
      <c r="B92" t="s">
        <v>64</v>
      </c>
      <c r="C92" t="s">
        <v>22</v>
      </c>
      <c r="D92" t="s">
        <v>62</v>
      </c>
      <c r="E92" t="s">
        <v>22</v>
      </c>
      <c r="F92" s="28">
        <f>IF(OR(D92="Darba diena",D92="Pārcelta darba diena"),IF(AND(E92="Jā",Tabele!$H$4&gt;=7),Tabele!$H$4-1,Tabele!$H$4),0)</f>
      </c>
    </row>
    <row r="93" spans="1:6" x14ac:dyDescent="0.25">
      <c r="A93" s="27">
        <v>46114</v>
      </c>
      <c r="B93" t="s">
        <v>53</v>
      </c>
      <c r="C93" t="s">
        <v>22</v>
      </c>
      <c r="D93" t="s">
        <v>62</v>
      </c>
      <c r="E93" t="s">
        <v>67</v>
      </c>
      <c r="F93" s="28">
        <f>IF(OR(D93="Darba diena",D93="Pārcelta darba diena"),IF(AND(E93="Jā",Tabele!$H$4&gt;=7),Tabele!$H$4-1,Tabele!$H$4),0)</f>
      </c>
    </row>
    <row r="94" spans="1:6" x14ac:dyDescent="0.25">
      <c r="A94" s="31">
        <v>46115</v>
      </c>
      <c r="B94" s="32" t="s">
        <v>55</v>
      </c>
      <c r="C94" s="32" t="s">
        <v>68</v>
      </c>
      <c r="D94" s="32" t="s">
        <v>32</v>
      </c>
      <c r="E94" s="32" t="s">
        <v>22</v>
      </c>
      <c r="F94" s="33">
        <f>IF(OR(D94="Darba diena",D94="Pārcelta darba diena"),IF(AND(E94="Jā",Tabele!$H$4&gt;=7),Tabele!$H$4-1,Tabele!$H$4),0)</f>
      </c>
    </row>
    <row r="95" spans="1:6" x14ac:dyDescent="0.25">
      <c r="A95" s="34">
        <v>46116</v>
      </c>
      <c r="B95" s="35" t="s">
        <v>58</v>
      </c>
      <c r="C95" s="35" t="s">
        <v>22</v>
      </c>
      <c r="D95" s="35" t="s">
        <v>59</v>
      </c>
      <c r="E95" s="35" t="s">
        <v>22</v>
      </c>
      <c r="F95" s="36">
        <f>IF(OR(D95="Darba diena",D95="Pārcelta darba diena"),IF(AND(E95="Jā",Tabele!$H$4&gt;=7),Tabele!$H$4-1,Tabele!$H$4),0)</f>
      </c>
    </row>
    <row r="96" spans="1:6" x14ac:dyDescent="0.25">
      <c r="A96" s="31">
        <v>46117</v>
      </c>
      <c r="B96" s="32" t="s">
        <v>60</v>
      </c>
      <c r="C96" s="32" t="s">
        <v>69</v>
      </c>
      <c r="D96" s="32" t="s">
        <v>32</v>
      </c>
      <c r="E96" s="32" t="s">
        <v>22</v>
      </c>
      <c r="F96" s="33">
        <f>IF(OR(D96="Darba diena",D96="Pārcelta darba diena"),IF(AND(E96="Jā",Tabele!$H$4&gt;=7),Tabele!$H$4-1,Tabele!$H$4),0)</f>
      </c>
    </row>
    <row r="97" spans="1:6" x14ac:dyDescent="0.25">
      <c r="A97" s="31">
        <v>46118</v>
      </c>
      <c r="B97" s="32" t="s">
        <v>61</v>
      </c>
      <c r="C97" s="32" t="s">
        <v>70</v>
      </c>
      <c r="D97" s="32" t="s">
        <v>32</v>
      </c>
      <c r="E97" s="32" t="s">
        <v>22</v>
      </c>
      <c r="F97" s="33">
        <f>IF(OR(D97="Darba diena",D97="Pārcelta darba diena"),IF(AND(E97="Jā",Tabele!$H$4&gt;=7),Tabele!$H$4-1,Tabele!$H$4),0)</f>
      </c>
    </row>
    <row r="98" spans="1:6" x14ac:dyDescent="0.25">
      <c r="A98" s="27">
        <v>46119</v>
      </c>
      <c r="B98" t="s">
        <v>63</v>
      </c>
      <c r="C98" t="s">
        <v>22</v>
      </c>
      <c r="D98" t="s">
        <v>62</v>
      </c>
      <c r="E98" t="s">
        <v>22</v>
      </c>
      <c r="F98" s="28">
        <f>IF(OR(D98="Darba diena",D98="Pārcelta darba diena"),IF(AND(E98="Jā",Tabele!$H$4&gt;=7),Tabele!$H$4-1,Tabele!$H$4),0)</f>
      </c>
    </row>
    <row r="99" spans="1:6" x14ac:dyDescent="0.25">
      <c r="A99" s="27">
        <v>46120</v>
      </c>
      <c r="B99" t="s">
        <v>64</v>
      </c>
      <c r="C99" t="s">
        <v>22</v>
      </c>
      <c r="D99" t="s">
        <v>62</v>
      </c>
      <c r="E99" t="s">
        <v>22</v>
      </c>
      <c r="F99" s="28">
        <f>IF(OR(D99="Darba diena",D99="Pārcelta darba diena"),IF(AND(E99="Jā",Tabele!$H$4&gt;=7),Tabele!$H$4-1,Tabele!$H$4),0)</f>
      </c>
    </row>
    <row r="100" spans="1:6" x14ac:dyDescent="0.25">
      <c r="A100" s="27">
        <v>46121</v>
      </c>
      <c r="B100" t="s">
        <v>53</v>
      </c>
      <c r="C100" t="s">
        <v>22</v>
      </c>
      <c r="D100" t="s">
        <v>62</v>
      </c>
      <c r="E100" t="s">
        <v>22</v>
      </c>
      <c r="F100" s="28">
        <f>IF(OR(D100="Darba diena",D100="Pārcelta darba diena"),IF(AND(E100="Jā",Tabele!$H$4&gt;=7),Tabele!$H$4-1,Tabele!$H$4),0)</f>
      </c>
    </row>
    <row r="101" spans="1:6" x14ac:dyDescent="0.25">
      <c r="A101" s="27">
        <v>46122</v>
      </c>
      <c r="B101" t="s">
        <v>55</v>
      </c>
      <c r="C101" t="s">
        <v>22</v>
      </c>
      <c r="D101" t="s">
        <v>62</v>
      </c>
      <c r="E101" t="s">
        <v>22</v>
      </c>
      <c r="F101" s="28">
        <f>IF(OR(D101="Darba diena",D101="Pārcelta darba diena"),IF(AND(E101="Jā",Tabele!$H$4&gt;=7),Tabele!$H$4-1,Tabele!$H$4),0)</f>
      </c>
    </row>
    <row r="102" spans="1:6" x14ac:dyDescent="0.25">
      <c r="A102" s="34">
        <v>46123</v>
      </c>
      <c r="B102" s="35" t="s">
        <v>58</v>
      </c>
      <c r="C102" s="35" t="s">
        <v>22</v>
      </c>
      <c r="D102" s="35" t="s">
        <v>59</v>
      </c>
      <c r="E102" s="35" t="s">
        <v>22</v>
      </c>
      <c r="F102" s="36">
        <f>IF(OR(D102="Darba diena",D102="Pārcelta darba diena"),IF(AND(E102="Jā",Tabele!$H$4&gt;=7),Tabele!$H$4-1,Tabele!$H$4),0)</f>
      </c>
    </row>
    <row r="103" spans="1:6" x14ac:dyDescent="0.25">
      <c r="A103" s="34">
        <v>46124</v>
      </c>
      <c r="B103" s="35" t="s">
        <v>60</v>
      </c>
      <c r="C103" s="35" t="s">
        <v>22</v>
      </c>
      <c r="D103" s="35" t="s">
        <v>59</v>
      </c>
      <c r="E103" s="35" t="s">
        <v>22</v>
      </c>
      <c r="F103" s="36">
        <f>IF(OR(D103="Darba diena",D103="Pārcelta darba diena"),IF(AND(E103="Jā",Tabele!$H$4&gt;=7),Tabele!$H$4-1,Tabele!$H$4),0)</f>
      </c>
    </row>
    <row r="104" spans="1:6" x14ac:dyDescent="0.25">
      <c r="A104" s="27">
        <v>46125</v>
      </c>
      <c r="B104" t="s">
        <v>61</v>
      </c>
      <c r="C104" t="s">
        <v>22</v>
      </c>
      <c r="D104" t="s">
        <v>62</v>
      </c>
      <c r="E104" t="s">
        <v>22</v>
      </c>
      <c r="F104" s="28">
        <f>IF(OR(D104="Darba diena",D104="Pārcelta darba diena"),IF(AND(E104="Jā",Tabele!$H$4&gt;=7),Tabele!$H$4-1,Tabele!$H$4),0)</f>
      </c>
    </row>
    <row r="105" spans="1:6" x14ac:dyDescent="0.25">
      <c r="A105" s="27">
        <v>46126</v>
      </c>
      <c r="B105" t="s">
        <v>63</v>
      </c>
      <c r="C105" t="s">
        <v>22</v>
      </c>
      <c r="D105" t="s">
        <v>62</v>
      </c>
      <c r="E105" t="s">
        <v>22</v>
      </c>
      <c r="F105" s="28">
        <f>IF(OR(D105="Darba diena",D105="Pārcelta darba diena"),IF(AND(E105="Jā",Tabele!$H$4&gt;=7),Tabele!$H$4-1,Tabele!$H$4),0)</f>
      </c>
    </row>
    <row r="106" spans="1:6" x14ac:dyDescent="0.25">
      <c r="A106" s="27">
        <v>46127</v>
      </c>
      <c r="B106" t="s">
        <v>64</v>
      </c>
      <c r="C106" t="s">
        <v>22</v>
      </c>
      <c r="D106" t="s">
        <v>62</v>
      </c>
      <c r="E106" t="s">
        <v>22</v>
      </c>
      <c r="F106" s="28">
        <f>IF(OR(D106="Darba diena",D106="Pārcelta darba diena"),IF(AND(E106="Jā",Tabele!$H$4&gt;=7),Tabele!$H$4-1,Tabele!$H$4),0)</f>
      </c>
    </row>
    <row r="107" spans="1:6" x14ac:dyDescent="0.25">
      <c r="A107" s="27">
        <v>46128</v>
      </c>
      <c r="B107" t="s">
        <v>53</v>
      </c>
      <c r="C107" t="s">
        <v>22</v>
      </c>
      <c r="D107" t="s">
        <v>62</v>
      </c>
      <c r="E107" t="s">
        <v>22</v>
      </c>
      <c r="F107" s="28">
        <f>IF(OR(D107="Darba diena",D107="Pārcelta darba diena"),IF(AND(E107="Jā",Tabele!$H$4&gt;=7),Tabele!$H$4-1,Tabele!$H$4),0)</f>
      </c>
    </row>
    <row r="108" spans="1:6" x14ac:dyDescent="0.25">
      <c r="A108" s="27">
        <v>46129</v>
      </c>
      <c r="B108" t="s">
        <v>55</v>
      </c>
      <c r="C108" t="s">
        <v>22</v>
      </c>
      <c r="D108" t="s">
        <v>62</v>
      </c>
      <c r="E108" t="s">
        <v>22</v>
      </c>
      <c r="F108" s="28">
        <f>IF(OR(D108="Darba diena",D108="Pārcelta darba diena"),IF(AND(E108="Jā",Tabele!$H$4&gt;=7),Tabele!$H$4-1,Tabele!$H$4),0)</f>
      </c>
    </row>
    <row r="109" spans="1:6" x14ac:dyDescent="0.25">
      <c r="A109" s="34">
        <v>46130</v>
      </c>
      <c r="B109" s="35" t="s">
        <v>58</v>
      </c>
      <c r="C109" s="35" t="s">
        <v>22</v>
      </c>
      <c r="D109" s="35" t="s">
        <v>59</v>
      </c>
      <c r="E109" s="35" t="s">
        <v>22</v>
      </c>
      <c r="F109" s="36">
        <f>IF(OR(D109="Darba diena",D109="Pārcelta darba diena"),IF(AND(E109="Jā",Tabele!$H$4&gt;=7),Tabele!$H$4-1,Tabele!$H$4),0)</f>
      </c>
    </row>
    <row r="110" spans="1:6" x14ac:dyDescent="0.25">
      <c r="A110" s="34">
        <v>46131</v>
      </c>
      <c r="B110" s="35" t="s">
        <v>60</v>
      </c>
      <c r="C110" s="35" t="s">
        <v>22</v>
      </c>
      <c r="D110" s="35" t="s">
        <v>59</v>
      </c>
      <c r="E110" s="35" t="s">
        <v>22</v>
      </c>
      <c r="F110" s="36">
        <f>IF(OR(D110="Darba diena",D110="Pārcelta darba diena"),IF(AND(E110="Jā",Tabele!$H$4&gt;=7),Tabele!$H$4-1,Tabele!$H$4),0)</f>
      </c>
    </row>
    <row r="111" spans="1:6" x14ac:dyDescent="0.25">
      <c r="A111" s="27">
        <v>46132</v>
      </c>
      <c r="B111" t="s">
        <v>61</v>
      </c>
      <c r="C111" t="s">
        <v>22</v>
      </c>
      <c r="D111" t="s">
        <v>62</v>
      </c>
      <c r="E111" t="s">
        <v>22</v>
      </c>
      <c r="F111" s="28">
        <f>IF(OR(D111="Darba diena",D111="Pārcelta darba diena"),IF(AND(E111="Jā",Tabele!$H$4&gt;=7),Tabele!$H$4-1,Tabele!$H$4),0)</f>
      </c>
    </row>
    <row r="112" spans="1:6" x14ac:dyDescent="0.25">
      <c r="A112" s="27">
        <v>46133</v>
      </c>
      <c r="B112" t="s">
        <v>63</v>
      </c>
      <c r="C112" t="s">
        <v>22</v>
      </c>
      <c r="D112" t="s">
        <v>62</v>
      </c>
      <c r="E112" t="s">
        <v>22</v>
      </c>
      <c r="F112" s="28">
        <f>IF(OR(D112="Darba diena",D112="Pārcelta darba diena"),IF(AND(E112="Jā",Tabele!$H$4&gt;=7),Tabele!$H$4-1,Tabele!$H$4),0)</f>
      </c>
    </row>
    <row r="113" spans="1:6" x14ac:dyDescent="0.25">
      <c r="A113" s="27">
        <v>46134</v>
      </c>
      <c r="B113" t="s">
        <v>64</v>
      </c>
      <c r="C113" t="s">
        <v>22</v>
      </c>
      <c r="D113" t="s">
        <v>62</v>
      </c>
      <c r="E113" t="s">
        <v>22</v>
      </c>
      <c r="F113" s="28">
        <f>IF(OR(D113="Darba diena",D113="Pārcelta darba diena"),IF(AND(E113="Jā",Tabele!$H$4&gt;=7),Tabele!$H$4-1,Tabele!$H$4),0)</f>
      </c>
    </row>
    <row r="114" spans="1:6" x14ac:dyDescent="0.25">
      <c r="A114" s="27">
        <v>46135</v>
      </c>
      <c r="B114" t="s">
        <v>53</v>
      </c>
      <c r="C114" t="s">
        <v>22</v>
      </c>
      <c r="D114" t="s">
        <v>62</v>
      </c>
      <c r="E114" t="s">
        <v>22</v>
      </c>
      <c r="F114" s="28">
        <f>IF(OR(D114="Darba diena",D114="Pārcelta darba diena"),IF(AND(E114="Jā",Tabele!$H$4&gt;=7),Tabele!$H$4-1,Tabele!$H$4),0)</f>
      </c>
    </row>
    <row r="115" spans="1:6" x14ac:dyDescent="0.25">
      <c r="A115" s="27">
        <v>46136</v>
      </c>
      <c r="B115" t="s">
        <v>55</v>
      </c>
      <c r="C115" t="s">
        <v>22</v>
      </c>
      <c r="D115" t="s">
        <v>62</v>
      </c>
      <c r="E115" t="s">
        <v>22</v>
      </c>
      <c r="F115" s="28">
        <f>IF(OR(D115="Darba diena",D115="Pārcelta darba diena"),IF(AND(E115="Jā",Tabele!$H$4&gt;=7),Tabele!$H$4-1,Tabele!$H$4),0)</f>
      </c>
    </row>
    <row r="116" spans="1:6" x14ac:dyDescent="0.25">
      <c r="A116" s="34">
        <v>46137</v>
      </c>
      <c r="B116" s="35" t="s">
        <v>58</v>
      </c>
      <c r="C116" s="35" t="s">
        <v>22</v>
      </c>
      <c r="D116" s="35" t="s">
        <v>59</v>
      </c>
      <c r="E116" s="35" t="s">
        <v>22</v>
      </c>
      <c r="F116" s="36">
        <f>IF(OR(D116="Darba diena",D116="Pārcelta darba diena"),IF(AND(E116="Jā",Tabele!$H$4&gt;=7),Tabele!$H$4-1,Tabele!$H$4),0)</f>
      </c>
    </row>
    <row r="117" spans="1:6" x14ac:dyDescent="0.25">
      <c r="A117" s="34">
        <v>46138</v>
      </c>
      <c r="B117" s="35" t="s">
        <v>60</v>
      </c>
      <c r="C117" s="35" t="s">
        <v>22</v>
      </c>
      <c r="D117" s="35" t="s">
        <v>59</v>
      </c>
      <c r="E117" s="35" t="s">
        <v>22</v>
      </c>
      <c r="F117" s="36">
        <f>IF(OR(D117="Darba diena",D117="Pārcelta darba diena"),IF(AND(E117="Jā",Tabele!$H$4&gt;=7),Tabele!$H$4-1,Tabele!$H$4),0)</f>
      </c>
    </row>
    <row r="118" spans="1:6" x14ac:dyDescent="0.25">
      <c r="A118" s="27">
        <v>46139</v>
      </c>
      <c r="B118" t="s">
        <v>61</v>
      </c>
      <c r="C118" t="s">
        <v>22</v>
      </c>
      <c r="D118" t="s">
        <v>62</v>
      </c>
      <c r="E118" t="s">
        <v>22</v>
      </c>
      <c r="F118" s="28">
        <f>IF(OR(D118="Darba diena",D118="Pārcelta darba diena"),IF(AND(E118="Jā",Tabele!$H$4&gt;=7),Tabele!$H$4-1,Tabele!$H$4),0)</f>
      </c>
    </row>
    <row r="119" spans="1:6" x14ac:dyDescent="0.25">
      <c r="A119" s="27">
        <v>46140</v>
      </c>
      <c r="B119" t="s">
        <v>63</v>
      </c>
      <c r="C119" t="s">
        <v>22</v>
      </c>
      <c r="D119" t="s">
        <v>62</v>
      </c>
      <c r="E119" t="s">
        <v>22</v>
      </c>
      <c r="F119" s="28">
        <f>IF(OR(D119="Darba diena",D119="Pārcelta darba diena"),IF(AND(E119="Jā",Tabele!$H$4&gt;=7),Tabele!$H$4-1,Tabele!$H$4),0)</f>
      </c>
    </row>
    <row r="120" spans="1:6" x14ac:dyDescent="0.25">
      <c r="A120" s="27">
        <v>46141</v>
      </c>
      <c r="B120" t="s">
        <v>64</v>
      </c>
      <c r="C120" t="s">
        <v>22</v>
      </c>
      <c r="D120" t="s">
        <v>62</v>
      </c>
      <c r="E120" t="s">
        <v>22</v>
      </c>
      <c r="F120" s="28">
        <f>IF(OR(D120="Darba diena",D120="Pārcelta darba diena"),IF(AND(E120="Jā",Tabele!$H$4&gt;=7),Tabele!$H$4-1,Tabele!$H$4),0)</f>
      </c>
    </row>
    <row r="121" spans="1:6" x14ac:dyDescent="0.25">
      <c r="A121" s="27">
        <v>46142</v>
      </c>
      <c r="B121" t="s">
        <v>53</v>
      </c>
      <c r="C121" t="s">
        <v>22</v>
      </c>
      <c r="D121" t="s">
        <v>62</v>
      </c>
      <c r="E121" t="s">
        <v>67</v>
      </c>
      <c r="F121" s="28">
        <f>IF(OR(D121="Darba diena",D121="Pārcelta darba diena"),IF(AND(E121="Jā",Tabele!$H$4&gt;=7),Tabele!$H$4-1,Tabele!$H$4),0)</f>
      </c>
    </row>
    <row r="122" spans="1:6" x14ac:dyDescent="0.25">
      <c r="A122" s="31">
        <v>46143</v>
      </c>
      <c r="B122" s="32" t="s">
        <v>55</v>
      </c>
      <c r="C122" s="32" t="s">
        <v>71</v>
      </c>
      <c r="D122" s="32" t="s">
        <v>32</v>
      </c>
      <c r="E122" s="32" t="s">
        <v>22</v>
      </c>
      <c r="F122" s="33">
        <f>IF(OR(D122="Darba diena",D122="Pārcelta darba diena"),IF(AND(E122="Jā",Tabele!$H$4&gt;=7),Tabele!$H$4-1,Tabele!$H$4),0)</f>
      </c>
    </row>
    <row r="123" spans="1:6" x14ac:dyDescent="0.25">
      <c r="A123" s="34">
        <v>46144</v>
      </c>
      <c r="B123" s="35" t="s">
        <v>58</v>
      </c>
      <c r="C123" s="35" t="s">
        <v>22</v>
      </c>
      <c r="D123" s="35" t="s">
        <v>59</v>
      </c>
      <c r="E123" s="35" t="s">
        <v>22</v>
      </c>
      <c r="F123" s="36">
        <f>IF(OR(D123="Darba diena",D123="Pārcelta darba diena"),IF(AND(E123="Jā",Tabele!$H$4&gt;=7),Tabele!$H$4-1,Tabele!$H$4),0)</f>
      </c>
    </row>
    <row r="124" spans="1:6" x14ac:dyDescent="0.25">
      <c r="A124" s="34">
        <v>46145</v>
      </c>
      <c r="B124" s="35" t="s">
        <v>60</v>
      </c>
      <c r="C124" s="35" t="s">
        <v>22</v>
      </c>
      <c r="D124" s="35" t="s">
        <v>59</v>
      </c>
      <c r="E124" s="35" t="s">
        <v>22</v>
      </c>
      <c r="F124" s="36">
        <f>IF(OR(D124="Darba diena",D124="Pārcelta darba diena"),IF(AND(E124="Jā",Tabele!$H$4&gt;=7),Tabele!$H$4-1,Tabele!$H$4),0)</f>
      </c>
    </row>
    <row r="125" spans="1:6" x14ac:dyDescent="0.25">
      <c r="A125" s="31">
        <v>46146</v>
      </c>
      <c r="B125" s="32" t="s">
        <v>61</v>
      </c>
      <c r="C125" s="32" t="s">
        <v>72</v>
      </c>
      <c r="D125" s="32" t="s">
        <v>32</v>
      </c>
      <c r="E125" s="32" t="s">
        <v>22</v>
      </c>
      <c r="F125" s="33">
        <f>IF(OR(D125="Darba diena",D125="Pārcelta darba diena"),IF(AND(E125="Jā",Tabele!$H$4&gt;=7),Tabele!$H$4-1,Tabele!$H$4),0)</f>
      </c>
    </row>
    <row r="126" spans="1:6" x14ac:dyDescent="0.25">
      <c r="A126" s="27">
        <v>46147</v>
      </c>
      <c r="B126" t="s">
        <v>63</v>
      </c>
      <c r="C126" t="s">
        <v>22</v>
      </c>
      <c r="D126" t="s">
        <v>62</v>
      </c>
      <c r="E126" t="s">
        <v>22</v>
      </c>
      <c r="F126" s="28">
        <f>IF(OR(D126="Darba diena",D126="Pārcelta darba diena"),IF(AND(E126="Jā",Tabele!$H$4&gt;=7),Tabele!$H$4-1,Tabele!$H$4),0)</f>
      </c>
    </row>
    <row r="127" spans="1:6" x14ac:dyDescent="0.25">
      <c r="A127" s="27">
        <v>46148</v>
      </c>
      <c r="B127" t="s">
        <v>64</v>
      </c>
      <c r="C127" t="s">
        <v>22</v>
      </c>
      <c r="D127" t="s">
        <v>62</v>
      </c>
      <c r="E127" t="s">
        <v>22</v>
      </c>
      <c r="F127" s="28">
        <f>IF(OR(D127="Darba diena",D127="Pārcelta darba diena"),IF(AND(E127="Jā",Tabele!$H$4&gt;=7),Tabele!$H$4-1,Tabele!$H$4),0)</f>
      </c>
    </row>
    <row r="128" spans="1:6" x14ac:dyDescent="0.25">
      <c r="A128" s="27">
        <v>46149</v>
      </c>
      <c r="B128" t="s">
        <v>53</v>
      </c>
      <c r="C128" t="s">
        <v>22</v>
      </c>
      <c r="D128" t="s">
        <v>62</v>
      </c>
      <c r="E128" t="s">
        <v>22</v>
      </c>
      <c r="F128" s="28">
        <f>IF(OR(D128="Darba diena",D128="Pārcelta darba diena"),IF(AND(E128="Jā",Tabele!$H$4&gt;=7),Tabele!$H$4-1,Tabele!$H$4),0)</f>
      </c>
    </row>
    <row r="129" spans="1:6" x14ac:dyDescent="0.25">
      <c r="A129" s="27">
        <v>46150</v>
      </c>
      <c r="B129" t="s">
        <v>55</v>
      </c>
      <c r="C129" t="s">
        <v>22</v>
      </c>
      <c r="D129" t="s">
        <v>62</v>
      </c>
      <c r="E129" t="s">
        <v>22</v>
      </c>
      <c r="F129" s="28">
        <f>IF(OR(D129="Darba diena",D129="Pārcelta darba diena"),IF(AND(E129="Jā",Tabele!$H$4&gt;=7),Tabele!$H$4-1,Tabele!$H$4),0)</f>
      </c>
    </row>
    <row r="130" spans="1:6" x14ac:dyDescent="0.25">
      <c r="A130" s="34">
        <v>46151</v>
      </c>
      <c r="B130" s="35" t="s">
        <v>58</v>
      </c>
      <c r="C130" s="35" t="s">
        <v>22</v>
      </c>
      <c r="D130" s="35" t="s">
        <v>59</v>
      </c>
      <c r="E130" s="35" t="s">
        <v>22</v>
      </c>
      <c r="F130" s="36">
        <f>IF(OR(D130="Darba diena",D130="Pārcelta darba diena"),IF(AND(E130="Jā",Tabele!$H$4&gt;=7),Tabele!$H$4-1,Tabele!$H$4),0)</f>
      </c>
    </row>
    <row r="131" spans="1:6" x14ac:dyDescent="0.25">
      <c r="A131" s="31">
        <v>46152</v>
      </c>
      <c r="B131" s="32" t="s">
        <v>60</v>
      </c>
      <c r="C131" s="32" t="s">
        <v>73</v>
      </c>
      <c r="D131" s="32" t="s">
        <v>32</v>
      </c>
      <c r="E131" s="32" t="s">
        <v>22</v>
      </c>
      <c r="F131" s="33">
        <f>IF(OR(D131="Darba diena",D131="Pārcelta darba diena"),IF(AND(E131="Jā",Tabele!$H$4&gt;=7),Tabele!$H$4-1,Tabele!$H$4),0)</f>
      </c>
    </row>
    <row r="132" spans="1:6" x14ac:dyDescent="0.25">
      <c r="A132" s="27">
        <v>46153</v>
      </c>
      <c r="B132" t="s">
        <v>61</v>
      </c>
      <c r="C132" t="s">
        <v>22</v>
      </c>
      <c r="D132" t="s">
        <v>62</v>
      </c>
      <c r="E132" t="s">
        <v>22</v>
      </c>
      <c r="F132" s="28">
        <f>IF(OR(D132="Darba diena",D132="Pārcelta darba diena"),IF(AND(E132="Jā",Tabele!$H$4&gt;=7),Tabele!$H$4-1,Tabele!$H$4),0)</f>
      </c>
    </row>
    <row r="133" spans="1:6" x14ac:dyDescent="0.25">
      <c r="A133" s="27">
        <v>46154</v>
      </c>
      <c r="B133" t="s">
        <v>63</v>
      </c>
      <c r="C133" t="s">
        <v>22</v>
      </c>
      <c r="D133" t="s">
        <v>62</v>
      </c>
      <c r="E133" t="s">
        <v>22</v>
      </c>
      <c r="F133" s="28">
        <f>IF(OR(D133="Darba diena",D133="Pārcelta darba diena"),IF(AND(E133="Jā",Tabele!$H$4&gt;=7),Tabele!$H$4-1,Tabele!$H$4),0)</f>
      </c>
    </row>
    <row r="134" spans="1:6" x14ac:dyDescent="0.25">
      <c r="A134" s="27">
        <v>46155</v>
      </c>
      <c r="B134" t="s">
        <v>64</v>
      </c>
      <c r="C134" t="s">
        <v>22</v>
      </c>
      <c r="D134" t="s">
        <v>62</v>
      </c>
      <c r="E134" t="s">
        <v>22</v>
      </c>
      <c r="F134" s="28">
        <f>IF(OR(D134="Darba diena",D134="Pārcelta darba diena"),IF(AND(E134="Jā",Tabele!$H$4&gt;=7),Tabele!$H$4-1,Tabele!$H$4),0)</f>
      </c>
    </row>
    <row r="135" spans="1:6" x14ac:dyDescent="0.25">
      <c r="A135" s="27">
        <v>46156</v>
      </c>
      <c r="B135" t="s">
        <v>53</v>
      </c>
      <c r="C135" t="s">
        <v>22</v>
      </c>
      <c r="D135" t="s">
        <v>62</v>
      </c>
      <c r="E135" t="s">
        <v>22</v>
      </c>
      <c r="F135" s="28">
        <f>IF(OR(D135="Darba diena",D135="Pārcelta darba diena"),IF(AND(E135="Jā",Tabele!$H$4&gt;=7),Tabele!$H$4-1,Tabele!$H$4),0)</f>
      </c>
    </row>
    <row r="136" spans="1:6" x14ac:dyDescent="0.25">
      <c r="A136" s="27">
        <v>46157</v>
      </c>
      <c r="B136" t="s">
        <v>55</v>
      </c>
      <c r="C136" t="s">
        <v>22</v>
      </c>
      <c r="D136" t="s">
        <v>62</v>
      </c>
      <c r="E136" t="s">
        <v>22</v>
      </c>
      <c r="F136" s="28">
        <f>IF(OR(D136="Darba diena",D136="Pārcelta darba diena"),IF(AND(E136="Jā",Tabele!$H$4&gt;=7),Tabele!$H$4-1,Tabele!$H$4),0)</f>
      </c>
    </row>
    <row r="137" spans="1:6" x14ac:dyDescent="0.25">
      <c r="A137" s="34">
        <v>46158</v>
      </c>
      <c r="B137" s="35" t="s">
        <v>58</v>
      </c>
      <c r="C137" s="35" t="s">
        <v>22</v>
      </c>
      <c r="D137" s="35" t="s">
        <v>59</v>
      </c>
      <c r="E137" s="35" t="s">
        <v>22</v>
      </c>
      <c r="F137" s="36">
        <f>IF(OR(D137="Darba diena",D137="Pārcelta darba diena"),IF(AND(E137="Jā",Tabele!$H$4&gt;=7),Tabele!$H$4-1,Tabele!$H$4),0)</f>
      </c>
    </row>
    <row r="138" spans="1:6" x14ac:dyDescent="0.25">
      <c r="A138" s="34">
        <v>46159</v>
      </c>
      <c r="B138" s="35" t="s">
        <v>60</v>
      </c>
      <c r="C138" s="35" t="s">
        <v>22</v>
      </c>
      <c r="D138" s="35" t="s">
        <v>59</v>
      </c>
      <c r="E138" s="35" t="s">
        <v>22</v>
      </c>
      <c r="F138" s="36">
        <f>IF(OR(D138="Darba diena",D138="Pārcelta darba diena"),IF(AND(E138="Jā",Tabele!$H$4&gt;=7),Tabele!$H$4-1,Tabele!$H$4),0)</f>
      </c>
    </row>
    <row r="139" spans="1:6" x14ac:dyDescent="0.25">
      <c r="A139" s="27">
        <v>46160</v>
      </c>
      <c r="B139" t="s">
        <v>61</v>
      </c>
      <c r="C139" t="s">
        <v>22</v>
      </c>
      <c r="D139" t="s">
        <v>62</v>
      </c>
      <c r="E139" t="s">
        <v>22</v>
      </c>
      <c r="F139" s="28">
        <f>IF(OR(D139="Darba diena",D139="Pārcelta darba diena"),IF(AND(E139="Jā",Tabele!$H$4&gt;=7),Tabele!$H$4-1,Tabele!$H$4),0)</f>
      </c>
    </row>
    <row r="140" spans="1:6" x14ac:dyDescent="0.25">
      <c r="A140" s="27">
        <v>46161</v>
      </c>
      <c r="B140" t="s">
        <v>63</v>
      </c>
      <c r="C140" t="s">
        <v>22</v>
      </c>
      <c r="D140" t="s">
        <v>62</v>
      </c>
      <c r="E140" t="s">
        <v>22</v>
      </c>
      <c r="F140" s="28">
        <f>IF(OR(D140="Darba diena",D140="Pārcelta darba diena"),IF(AND(E140="Jā",Tabele!$H$4&gt;=7),Tabele!$H$4-1,Tabele!$H$4),0)</f>
      </c>
    </row>
    <row r="141" spans="1:6" x14ac:dyDescent="0.25">
      <c r="A141" s="27">
        <v>46162</v>
      </c>
      <c r="B141" t="s">
        <v>64</v>
      </c>
      <c r="C141" t="s">
        <v>22</v>
      </c>
      <c r="D141" t="s">
        <v>62</v>
      </c>
      <c r="E141" t="s">
        <v>22</v>
      </c>
      <c r="F141" s="28">
        <f>IF(OR(D141="Darba diena",D141="Pārcelta darba diena"),IF(AND(E141="Jā",Tabele!$H$4&gt;=7),Tabele!$H$4-1,Tabele!$H$4),0)</f>
      </c>
    </row>
    <row r="142" spans="1:6" x14ac:dyDescent="0.25">
      <c r="A142" s="27">
        <v>46163</v>
      </c>
      <c r="B142" t="s">
        <v>53</v>
      </c>
      <c r="C142" t="s">
        <v>22</v>
      </c>
      <c r="D142" t="s">
        <v>62</v>
      </c>
      <c r="E142" t="s">
        <v>22</v>
      </c>
      <c r="F142" s="28">
        <f>IF(OR(D142="Darba diena",D142="Pārcelta darba diena"),IF(AND(E142="Jā",Tabele!$H$4&gt;=7),Tabele!$H$4-1,Tabele!$H$4),0)</f>
      </c>
    </row>
    <row r="143" spans="1:6" x14ac:dyDescent="0.25">
      <c r="A143" s="27">
        <v>46164</v>
      </c>
      <c r="B143" t="s">
        <v>55</v>
      </c>
      <c r="C143" t="s">
        <v>22</v>
      </c>
      <c r="D143" t="s">
        <v>62</v>
      </c>
      <c r="E143" t="s">
        <v>22</v>
      </c>
      <c r="F143" s="28">
        <f>IF(OR(D143="Darba diena",D143="Pārcelta darba diena"),IF(AND(E143="Jā",Tabele!$H$4&gt;=7),Tabele!$H$4-1,Tabele!$H$4),0)</f>
      </c>
    </row>
    <row r="144" spans="1:6" x14ac:dyDescent="0.25">
      <c r="A144" s="34">
        <v>46165</v>
      </c>
      <c r="B144" s="35" t="s">
        <v>58</v>
      </c>
      <c r="C144" s="35" t="s">
        <v>22</v>
      </c>
      <c r="D144" s="35" t="s">
        <v>59</v>
      </c>
      <c r="E144" s="35" t="s">
        <v>22</v>
      </c>
      <c r="F144" s="36">
        <f>IF(OR(D144="Darba diena",D144="Pārcelta darba diena"),IF(AND(E144="Jā",Tabele!$H$4&gt;=7),Tabele!$H$4-1,Tabele!$H$4),0)</f>
      </c>
    </row>
    <row r="145" spans="1:6" x14ac:dyDescent="0.25">
      <c r="A145" s="31">
        <v>46166</v>
      </c>
      <c r="B145" s="32" t="s">
        <v>60</v>
      </c>
      <c r="C145" s="32" t="s">
        <v>74</v>
      </c>
      <c r="D145" s="32" t="s">
        <v>32</v>
      </c>
      <c r="E145" s="32" t="s">
        <v>22</v>
      </c>
      <c r="F145" s="33">
        <f>IF(OR(D145="Darba diena",D145="Pārcelta darba diena"),IF(AND(E145="Jā",Tabele!$H$4&gt;=7),Tabele!$H$4-1,Tabele!$H$4),0)</f>
      </c>
    </row>
    <row r="146" spans="1:6" x14ac:dyDescent="0.25">
      <c r="A146" s="27">
        <v>46167</v>
      </c>
      <c r="B146" t="s">
        <v>61</v>
      </c>
      <c r="C146" t="s">
        <v>22</v>
      </c>
      <c r="D146" t="s">
        <v>62</v>
      </c>
      <c r="E146" t="s">
        <v>22</v>
      </c>
      <c r="F146" s="28">
        <f>IF(OR(D146="Darba diena",D146="Pārcelta darba diena"),IF(AND(E146="Jā",Tabele!$H$4&gt;=7),Tabele!$H$4-1,Tabele!$H$4),0)</f>
      </c>
    </row>
    <row r="147" spans="1:6" x14ac:dyDescent="0.25">
      <c r="A147" s="27">
        <v>46168</v>
      </c>
      <c r="B147" t="s">
        <v>63</v>
      </c>
      <c r="C147" t="s">
        <v>22</v>
      </c>
      <c r="D147" t="s">
        <v>62</v>
      </c>
      <c r="E147" t="s">
        <v>22</v>
      </c>
      <c r="F147" s="28">
        <f>IF(OR(D147="Darba diena",D147="Pārcelta darba diena"),IF(AND(E147="Jā",Tabele!$H$4&gt;=7),Tabele!$H$4-1,Tabele!$H$4),0)</f>
      </c>
    </row>
    <row r="148" spans="1:6" x14ac:dyDescent="0.25">
      <c r="A148" s="27">
        <v>46169</v>
      </c>
      <c r="B148" t="s">
        <v>64</v>
      </c>
      <c r="C148" t="s">
        <v>22</v>
      </c>
      <c r="D148" t="s">
        <v>62</v>
      </c>
      <c r="E148" t="s">
        <v>22</v>
      </c>
      <c r="F148" s="28">
        <f>IF(OR(D148="Darba diena",D148="Pārcelta darba diena"),IF(AND(E148="Jā",Tabele!$H$4&gt;=7),Tabele!$H$4-1,Tabele!$H$4),0)</f>
      </c>
    </row>
    <row r="149" spans="1:6" x14ac:dyDescent="0.25">
      <c r="A149" s="27">
        <v>46170</v>
      </c>
      <c r="B149" t="s">
        <v>53</v>
      </c>
      <c r="C149" t="s">
        <v>22</v>
      </c>
      <c r="D149" t="s">
        <v>62</v>
      </c>
      <c r="E149" t="s">
        <v>22</v>
      </c>
      <c r="F149" s="28">
        <f>IF(OR(D149="Darba diena",D149="Pārcelta darba diena"),IF(AND(E149="Jā",Tabele!$H$4&gt;=7),Tabele!$H$4-1,Tabele!$H$4),0)</f>
      </c>
    </row>
    <row r="150" spans="1:6" x14ac:dyDescent="0.25">
      <c r="A150" s="27">
        <v>46171</v>
      </c>
      <c r="B150" t="s">
        <v>55</v>
      </c>
      <c r="C150" t="s">
        <v>22</v>
      </c>
      <c r="D150" t="s">
        <v>62</v>
      </c>
      <c r="E150" t="s">
        <v>22</v>
      </c>
      <c r="F150" s="28">
        <f>IF(OR(D150="Darba diena",D150="Pārcelta darba diena"),IF(AND(E150="Jā",Tabele!$H$4&gt;=7),Tabele!$H$4-1,Tabele!$H$4),0)</f>
      </c>
    </row>
    <row r="151" spans="1:6" x14ac:dyDescent="0.25">
      <c r="A151" s="34">
        <v>46172</v>
      </c>
      <c r="B151" s="35" t="s">
        <v>58</v>
      </c>
      <c r="C151" s="35" t="s">
        <v>22</v>
      </c>
      <c r="D151" s="35" t="s">
        <v>59</v>
      </c>
      <c r="E151" s="35" t="s">
        <v>22</v>
      </c>
      <c r="F151" s="36">
        <f>IF(OR(D151="Darba diena",D151="Pārcelta darba diena"),IF(AND(E151="Jā",Tabele!$H$4&gt;=7),Tabele!$H$4-1,Tabele!$H$4),0)</f>
      </c>
    </row>
    <row r="152" spans="1:6" x14ac:dyDescent="0.25">
      <c r="A152" s="34">
        <v>46173</v>
      </c>
      <c r="B152" s="35" t="s">
        <v>60</v>
      </c>
      <c r="C152" s="35" t="s">
        <v>22</v>
      </c>
      <c r="D152" s="35" t="s">
        <v>59</v>
      </c>
      <c r="E152" s="35" t="s">
        <v>22</v>
      </c>
      <c r="F152" s="36">
        <f>IF(OR(D152="Darba diena",D152="Pārcelta darba diena"),IF(AND(E152="Jā",Tabele!$H$4&gt;=7),Tabele!$H$4-1,Tabele!$H$4),0)</f>
      </c>
    </row>
    <row r="153" spans="1:6" x14ac:dyDescent="0.25">
      <c r="A153" s="27">
        <v>46174</v>
      </c>
      <c r="B153" t="s">
        <v>61</v>
      </c>
      <c r="C153" t="s">
        <v>22</v>
      </c>
      <c r="D153" t="s">
        <v>62</v>
      </c>
      <c r="E153" t="s">
        <v>22</v>
      </c>
      <c r="F153" s="28">
        <f>IF(OR(D153="Darba diena",D153="Pārcelta darba diena"),IF(AND(E153="Jā",Tabele!$H$4&gt;=7),Tabele!$H$4-1,Tabele!$H$4),0)</f>
      </c>
    </row>
    <row r="154" spans="1:6" x14ac:dyDescent="0.25">
      <c r="A154" s="27">
        <v>46175</v>
      </c>
      <c r="B154" t="s">
        <v>63</v>
      </c>
      <c r="C154" t="s">
        <v>22</v>
      </c>
      <c r="D154" t="s">
        <v>62</v>
      </c>
      <c r="E154" t="s">
        <v>22</v>
      </c>
      <c r="F154" s="28">
        <f>IF(OR(D154="Darba diena",D154="Pārcelta darba diena"),IF(AND(E154="Jā",Tabele!$H$4&gt;=7),Tabele!$H$4-1,Tabele!$H$4),0)</f>
      </c>
    </row>
    <row r="155" spans="1:6" x14ac:dyDescent="0.25">
      <c r="A155" s="27">
        <v>46176</v>
      </c>
      <c r="B155" t="s">
        <v>64</v>
      </c>
      <c r="C155" t="s">
        <v>22</v>
      </c>
      <c r="D155" t="s">
        <v>62</v>
      </c>
      <c r="E155" t="s">
        <v>22</v>
      </c>
      <c r="F155" s="28">
        <f>IF(OR(D155="Darba diena",D155="Pārcelta darba diena"),IF(AND(E155="Jā",Tabele!$H$4&gt;=7),Tabele!$H$4-1,Tabele!$H$4),0)</f>
      </c>
    </row>
    <row r="156" spans="1:6" x14ac:dyDescent="0.25">
      <c r="A156" s="27">
        <v>46177</v>
      </c>
      <c r="B156" t="s">
        <v>53</v>
      </c>
      <c r="C156" t="s">
        <v>22</v>
      </c>
      <c r="D156" t="s">
        <v>62</v>
      </c>
      <c r="E156" t="s">
        <v>22</v>
      </c>
      <c r="F156" s="28">
        <f>IF(OR(D156="Darba diena",D156="Pārcelta darba diena"),IF(AND(E156="Jā",Tabele!$H$4&gt;=7),Tabele!$H$4-1,Tabele!$H$4),0)</f>
      </c>
    </row>
    <row r="157" spans="1:6" x14ac:dyDescent="0.25">
      <c r="A157" s="27">
        <v>46178</v>
      </c>
      <c r="B157" t="s">
        <v>55</v>
      </c>
      <c r="C157" t="s">
        <v>22</v>
      </c>
      <c r="D157" t="s">
        <v>62</v>
      </c>
      <c r="E157" t="s">
        <v>22</v>
      </c>
      <c r="F157" s="28">
        <f>IF(OR(D157="Darba diena",D157="Pārcelta darba diena"),IF(AND(E157="Jā",Tabele!$H$4&gt;=7),Tabele!$H$4-1,Tabele!$H$4),0)</f>
      </c>
    </row>
    <row r="158" spans="1:6" x14ac:dyDescent="0.25">
      <c r="A158" s="34">
        <v>46179</v>
      </c>
      <c r="B158" s="35" t="s">
        <v>58</v>
      </c>
      <c r="C158" s="35" t="s">
        <v>22</v>
      </c>
      <c r="D158" s="35" t="s">
        <v>59</v>
      </c>
      <c r="E158" s="35" t="s">
        <v>22</v>
      </c>
      <c r="F158" s="36">
        <f>IF(OR(D158="Darba diena",D158="Pārcelta darba diena"),IF(AND(E158="Jā",Tabele!$H$4&gt;=7),Tabele!$H$4-1,Tabele!$H$4),0)</f>
      </c>
    </row>
    <row r="159" spans="1:6" x14ac:dyDescent="0.25">
      <c r="A159" s="34">
        <v>46180</v>
      </c>
      <c r="B159" s="35" t="s">
        <v>60</v>
      </c>
      <c r="C159" s="35" t="s">
        <v>22</v>
      </c>
      <c r="D159" s="35" t="s">
        <v>59</v>
      </c>
      <c r="E159" s="35" t="s">
        <v>22</v>
      </c>
      <c r="F159" s="36">
        <f>IF(OR(D159="Darba diena",D159="Pārcelta darba diena"),IF(AND(E159="Jā",Tabele!$H$4&gt;=7),Tabele!$H$4-1,Tabele!$H$4),0)</f>
      </c>
    </row>
    <row r="160" spans="1:6" x14ac:dyDescent="0.25">
      <c r="A160" s="27">
        <v>46181</v>
      </c>
      <c r="B160" t="s">
        <v>61</v>
      </c>
      <c r="C160" t="s">
        <v>22</v>
      </c>
      <c r="D160" t="s">
        <v>62</v>
      </c>
      <c r="E160" t="s">
        <v>22</v>
      </c>
      <c r="F160" s="28">
        <f>IF(OR(D160="Darba diena",D160="Pārcelta darba diena"),IF(AND(E160="Jā",Tabele!$H$4&gt;=7),Tabele!$H$4-1,Tabele!$H$4),0)</f>
      </c>
    </row>
    <row r="161" spans="1:6" x14ac:dyDescent="0.25">
      <c r="A161" s="27">
        <v>46182</v>
      </c>
      <c r="B161" t="s">
        <v>63</v>
      </c>
      <c r="C161" t="s">
        <v>22</v>
      </c>
      <c r="D161" t="s">
        <v>62</v>
      </c>
      <c r="E161" t="s">
        <v>22</v>
      </c>
      <c r="F161" s="28">
        <f>IF(OR(D161="Darba diena",D161="Pārcelta darba diena"),IF(AND(E161="Jā",Tabele!$H$4&gt;=7),Tabele!$H$4-1,Tabele!$H$4),0)</f>
      </c>
    </row>
    <row r="162" spans="1:6" x14ac:dyDescent="0.25">
      <c r="A162" s="27">
        <v>46183</v>
      </c>
      <c r="B162" t="s">
        <v>64</v>
      </c>
      <c r="C162" t="s">
        <v>22</v>
      </c>
      <c r="D162" t="s">
        <v>62</v>
      </c>
      <c r="E162" t="s">
        <v>22</v>
      </c>
      <c r="F162" s="28">
        <f>IF(OR(D162="Darba diena",D162="Pārcelta darba diena"),IF(AND(E162="Jā",Tabele!$H$4&gt;=7),Tabele!$H$4-1,Tabele!$H$4),0)</f>
      </c>
    </row>
    <row r="163" spans="1:6" x14ac:dyDescent="0.25">
      <c r="A163" s="27">
        <v>46184</v>
      </c>
      <c r="B163" t="s">
        <v>53</v>
      </c>
      <c r="C163" t="s">
        <v>22</v>
      </c>
      <c r="D163" t="s">
        <v>62</v>
      </c>
      <c r="E163" t="s">
        <v>22</v>
      </c>
      <c r="F163" s="28">
        <f>IF(OR(D163="Darba diena",D163="Pārcelta darba diena"),IF(AND(E163="Jā",Tabele!$H$4&gt;=7),Tabele!$H$4-1,Tabele!$H$4),0)</f>
      </c>
    </row>
    <row r="164" spans="1:6" x14ac:dyDescent="0.25">
      <c r="A164" s="27">
        <v>46185</v>
      </c>
      <c r="B164" t="s">
        <v>55</v>
      </c>
      <c r="C164" t="s">
        <v>22</v>
      </c>
      <c r="D164" t="s">
        <v>62</v>
      </c>
      <c r="E164" t="s">
        <v>22</v>
      </c>
      <c r="F164" s="28">
        <f>IF(OR(D164="Darba diena",D164="Pārcelta darba diena"),IF(AND(E164="Jā",Tabele!$H$4&gt;=7),Tabele!$H$4-1,Tabele!$H$4),0)</f>
      </c>
    </row>
    <row r="165" spans="1:6" x14ac:dyDescent="0.25">
      <c r="A165" s="34">
        <v>46186</v>
      </c>
      <c r="B165" s="35" t="s">
        <v>58</v>
      </c>
      <c r="C165" s="35" t="s">
        <v>22</v>
      </c>
      <c r="D165" s="35" t="s">
        <v>59</v>
      </c>
      <c r="E165" s="35" t="s">
        <v>22</v>
      </c>
      <c r="F165" s="36">
        <f>IF(OR(D165="Darba diena",D165="Pārcelta darba diena"),IF(AND(E165="Jā",Tabele!$H$4&gt;=7),Tabele!$H$4-1,Tabele!$H$4),0)</f>
      </c>
    </row>
    <row r="166" spans="1:6" x14ac:dyDescent="0.25">
      <c r="A166" s="34">
        <v>46187</v>
      </c>
      <c r="B166" s="35" t="s">
        <v>60</v>
      </c>
      <c r="C166" s="35" t="s">
        <v>22</v>
      </c>
      <c r="D166" s="35" t="s">
        <v>59</v>
      </c>
      <c r="E166" s="35" t="s">
        <v>22</v>
      </c>
      <c r="F166" s="36">
        <f>IF(OR(D166="Darba diena",D166="Pārcelta darba diena"),IF(AND(E166="Jā",Tabele!$H$4&gt;=7),Tabele!$H$4-1,Tabele!$H$4),0)</f>
      </c>
    </row>
    <row r="167" spans="1:6" x14ac:dyDescent="0.25">
      <c r="A167" s="27">
        <v>46188</v>
      </c>
      <c r="B167" t="s">
        <v>61</v>
      </c>
      <c r="C167" t="s">
        <v>22</v>
      </c>
      <c r="D167" t="s">
        <v>62</v>
      </c>
      <c r="E167" t="s">
        <v>22</v>
      </c>
      <c r="F167" s="28">
        <f>IF(OR(D167="Darba diena",D167="Pārcelta darba diena"),IF(AND(E167="Jā",Tabele!$H$4&gt;=7),Tabele!$H$4-1,Tabele!$H$4),0)</f>
      </c>
    </row>
    <row r="168" spans="1:6" x14ac:dyDescent="0.25">
      <c r="A168" s="27">
        <v>46189</v>
      </c>
      <c r="B168" t="s">
        <v>63</v>
      </c>
      <c r="C168" t="s">
        <v>22</v>
      </c>
      <c r="D168" t="s">
        <v>62</v>
      </c>
      <c r="E168" t="s">
        <v>22</v>
      </c>
      <c r="F168" s="28">
        <f>IF(OR(D168="Darba diena",D168="Pārcelta darba diena"),IF(AND(E168="Jā",Tabele!$H$4&gt;=7),Tabele!$H$4-1,Tabele!$H$4),0)</f>
      </c>
    </row>
    <row r="169" spans="1:6" x14ac:dyDescent="0.25">
      <c r="A169" s="27">
        <v>46190</v>
      </c>
      <c r="B169" t="s">
        <v>64</v>
      </c>
      <c r="C169" t="s">
        <v>22</v>
      </c>
      <c r="D169" t="s">
        <v>62</v>
      </c>
      <c r="E169" t="s">
        <v>22</v>
      </c>
      <c r="F169" s="28">
        <f>IF(OR(D169="Darba diena",D169="Pārcelta darba diena"),IF(AND(E169="Jā",Tabele!$H$4&gt;=7),Tabele!$H$4-1,Tabele!$H$4),0)</f>
      </c>
    </row>
    <row r="170" spans="1:6" x14ac:dyDescent="0.25">
      <c r="A170" s="27">
        <v>46191</v>
      </c>
      <c r="B170" t="s">
        <v>53</v>
      </c>
      <c r="C170" t="s">
        <v>22</v>
      </c>
      <c r="D170" t="s">
        <v>62</v>
      </c>
      <c r="E170" t="s">
        <v>22</v>
      </c>
      <c r="F170" s="28">
        <f>IF(OR(D170="Darba diena",D170="Pārcelta darba diena"),IF(AND(E170="Jā",Tabele!$H$4&gt;=7),Tabele!$H$4-1,Tabele!$H$4),0)</f>
      </c>
    </row>
    <row r="171" spans="1:6" x14ac:dyDescent="0.25">
      <c r="A171" s="27">
        <v>46192</v>
      </c>
      <c r="B171" t="s">
        <v>55</v>
      </c>
      <c r="C171" t="s">
        <v>22</v>
      </c>
      <c r="D171" t="s">
        <v>62</v>
      </c>
      <c r="E171" t="s">
        <v>22</v>
      </c>
      <c r="F171" s="28">
        <f>IF(OR(D171="Darba diena",D171="Pārcelta darba diena"),IF(AND(E171="Jā",Tabele!$H$4&gt;=7),Tabele!$H$4-1,Tabele!$H$4),0)</f>
      </c>
    </row>
    <row r="172" spans="1:6" x14ac:dyDescent="0.25">
      <c r="A172" s="34">
        <v>46193</v>
      </c>
      <c r="B172" s="35" t="s">
        <v>58</v>
      </c>
      <c r="C172" s="35" t="s">
        <v>22</v>
      </c>
      <c r="D172" s="35" t="s">
        <v>59</v>
      </c>
      <c r="E172" s="35" t="s">
        <v>22</v>
      </c>
      <c r="F172" s="36">
        <f>IF(OR(D172="Darba diena",D172="Pārcelta darba diena"),IF(AND(E172="Jā",Tabele!$H$4&gt;=7),Tabele!$H$4-1,Tabele!$H$4),0)</f>
      </c>
    </row>
    <row r="173" spans="1:6" x14ac:dyDescent="0.25">
      <c r="A173" s="34">
        <v>46194</v>
      </c>
      <c r="B173" s="35" t="s">
        <v>60</v>
      </c>
      <c r="C173" s="35" t="s">
        <v>22</v>
      </c>
      <c r="D173" s="35" t="s">
        <v>59</v>
      </c>
      <c r="E173" s="35" t="s">
        <v>22</v>
      </c>
      <c r="F173" s="36">
        <f>IF(OR(D173="Darba diena",D173="Pārcelta darba diena"),IF(AND(E173="Jā",Tabele!$H$4&gt;=7),Tabele!$H$4-1,Tabele!$H$4),0)</f>
      </c>
    </row>
    <row r="174" spans="1:6" x14ac:dyDescent="0.25">
      <c r="A174" s="31">
        <v>46195</v>
      </c>
      <c r="B174" s="32" t="s">
        <v>61</v>
      </c>
      <c r="C174" s="32" t="s">
        <v>56</v>
      </c>
      <c r="D174" s="32" t="s">
        <v>57</v>
      </c>
      <c r="E174" s="32" t="s">
        <v>22</v>
      </c>
      <c r="F174" s="33">
        <f>IF(OR(D174="Darba diena",D174="Pārcelta darba diena"),IF(AND(E174="Jā",Tabele!$H$4&gt;=7),Tabele!$H$4-1,Tabele!$H$4),0)</f>
      </c>
    </row>
    <row r="175" spans="1:6" x14ac:dyDescent="0.25">
      <c r="A175" s="31">
        <v>46196</v>
      </c>
      <c r="B175" s="32" t="s">
        <v>63</v>
      </c>
      <c r="C175" s="32" t="s">
        <v>75</v>
      </c>
      <c r="D175" s="32" t="s">
        <v>32</v>
      </c>
      <c r="E175" s="32" t="s">
        <v>22</v>
      </c>
      <c r="F175" s="33">
        <f>IF(OR(D175="Darba diena",D175="Pārcelta darba diena"),IF(AND(E175="Jā",Tabele!$H$4&gt;=7),Tabele!$H$4-1,Tabele!$H$4),0)</f>
      </c>
    </row>
    <row r="176" spans="1:6" x14ac:dyDescent="0.25">
      <c r="A176" s="31">
        <v>46197</v>
      </c>
      <c r="B176" s="32" t="s">
        <v>64</v>
      </c>
      <c r="C176" s="32" t="s">
        <v>76</v>
      </c>
      <c r="D176" s="32" t="s">
        <v>32</v>
      </c>
      <c r="E176" s="32" t="s">
        <v>22</v>
      </c>
      <c r="F176" s="33">
        <f>IF(OR(D176="Darba diena",D176="Pārcelta darba diena"),IF(AND(E176="Jā",Tabele!$H$4&gt;=7),Tabele!$H$4-1,Tabele!$H$4),0)</f>
      </c>
    </row>
    <row r="177" spans="1:6" x14ac:dyDescent="0.25">
      <c r="A177" s="27">
        <v>46198</v>
      </c>
      <c r="B177" t="s">
        <v>53</v>
      </c>
      <c r="C177" t="s">
        <v>22</v>
      </c>
      <c r="D177" t="s">
        <v>62</v>
      </c>
      <c r="E177" t="s">
        <v>22</v>
      </c>
      <c r="F177" s="28">
        <f>IF(OR(D177="Darba diena",D177="Pārcelta darba diena"),IF(AND(E177="Jā",Tabele!$H$4&gt;=7),Tabele!$H$4-1,Tabele!$H$4),0)</f>
      </c>
    </row>
    <row r="178" spans="1:6" x14ac:dyDescent="0.25">
      <c r="A178" s="27">
        <v>46199</v>
      </c>
      <c r="B178" t="s">
        <v>55</v>
      </c>
      <c r="C178" t="s">
        <v>22</v>
      </c>
      <c r="D178" t="s">
        <v>62</v>
      </c>
      <c r="E178" t="s">
        <v>22</v>
      </c>
      <c r="F178" s="28">
        <f>IF(OR(D178="Darba diena",D178="Pārcelta darba diena"),IF(AND(E178="Jā",Tabele!$H$4&gt;=7),Tabele!$H$4-1,Tabele!$H$4),0)</f>
      </c>
    </row>
    <row r="179" spans="1:6" x14ac:dyDescent="0.25">
      <c r="A179" s="27">
        <v>46200</v>
      </c>
      <c r="B179" t="s">
        <v>58</v>
      </c>
      <c r="C179" t="s">
        <v>65</v>
      </c>
      <c r="D179" t="s">
        <v>66</v>
      </c>
      <c r="E179" t="s">
        <v>67</v>
      </c>
      <c r="F179" s="28">
        <f>IF(OR(D179="Darba diena",D179="Pārcelta darba diena"),IF(AND(E179="Jā",Tabele!$H$4&gt;=7),Tabele!$H$4-1,Tabele!$H$4),0)</f>
      </c>
    </row>
    <row r="180" spans="1:6" x14ac:dyDescent="0.25">
      <c r="A180" s="34">
        <v>46201</v>
      </c>
      <c r="B180" s="35" t="s">
        <v>60</v>
      </c>
      <c r="C180" s="35" t="s">
        <v>22</v>
      </c>
      <c r="D180" s="35" t="s">
        <v>59</v>
      </c>
      <c r="E180" s="35" t="s">
        <v>22</v>
      </c>
      <c r="F180" s="36">
        <f>IF(OR(D180="Darba diena",D180="Pārcelta darba diena"),IF(AND(E180="Jā",Tabele!$H$4&gt;=7),Tabele!$H$4-1,Tabele!$H$4),0)</f>
      </c>
    </row>
    <row r="181" spans="1:6" x14ac:dyDescent="0.25">
      <c r="A181" s="27">
        <v>46202</v>
      </c>
      <c r="B181" t="s">
        <v>61</v>
      </c>
      <c r="C181" t="s">
        <v>22</v>
      </c>
      <c r="D181" t="s">
        <v>62</v>
      </c>
      <c r="E181" t="s">
        <v>22</v>
      </c>
      <c r="F181" s="28">
        <f>IF(OR(D181="Darba diena",D181="Pārcelta darba diena"),IF(AND(E181="Jā",Tabele!$H$4&gt;=7),Tabele!$H$4-1,Tabele!$H$4),0)</f>
      </c>
    </row>
    <row r="182" spans="1:6" x14ac:dyDescent="0.25">
      <c r="A182" s="27">
        <v>46203</v>
      </c>
      <c r="B182" t="s">
        <v>63</v>
      </c>
      <c r="C182" t="s">
        <v>22</v>
      </c>
      <c r="D182" t="s">
        <v>62</v>
      </c>
      <c r="E182" t="s">
        <v>22</v>
      </c>
      <c r="F182" s="28">
        <f>IF(OR(D182="Darba diena",D182="Pārcelta darba diena"),IF(AND(E182="Jā",Tabele!$H$4&gt;=7),Tabele!$H$4-1,Tabele!$H$4),0)</f>
      </c>
    </row>
    <row r="183" spans="1:6" x14ac:dyDescent="0.25">
      <c r="A183" s="27">
        <v>46204</v>
      </c>
      <c r="B183" t="s">
        <v>64</v>
      </c>
      <c r="C183" t="s">
        <v>22</v>
      </c>
      <c r="D183" t="s">
        <v>62</v>
      </c>
      <c r="E183" t="s">
        <v>22</v>
      </c>
      <c r="F183" s="28">
        <f>IF(OR(D183="Darba diena",D183="Pārcelta darba diena"),IF(AND(E183="Jā",Tabele!$H$4&gt;=7),Tabele!$H$4-1,Tabele!$H$4),0)</f>
      </c>
    </row>
    <row r="184" spans="1:6" x14ac:dyDescent="0.25">
      <c r="A184" s="27">
        <v>46205</v>
      </c>
      <c r="B184" t="s">
        <v>53</v>
      </c>
      <c r="C184" t="s">
        <v>22</v>
      </c>
      <c r="D184" t="s">
        <v>62</v>
      </c>
      <c r="E184" t="s">
        <v>22</v>
      </c>
      <c r="F184" s="28">
        <f>IF(OR(D184="Darba diena",D184="Pārcelta darba diena"),IF(AND(E184="Jā",Tabele!$H$4&gt;=7),Tabele!$H$4-1,Tabele!$H$4),0)</f>
      </c>
    </row>
    <row r="185" spans="1:6" x14ac:dyDescent="0.25">
      <c r="A185" s="27">
        <v>46206</v>
      </c>
      <c r="B185" t="s">
        <v>55</v>
      </c>
      <c r="C185" t="s">
        <v>22</v>
      </c>
      <c r="D185" t="s">
        <v>62</v>
      </c>
      <c r="E185" t="s">
        <v>22</v>
      </c>
      <c r="F185" s="28">
        <f>IF(OR(D185="Darba diena",D185="Pārcelta darba diena"),IF(AND(E185="Jā",Tabele!$H$4&gt;=7),Tabele!$H$4-1,Tabele!$H$4),0)</f>
      </c>
    </row>
    <row r="186" spans="1:6" x14ac:dyDescent="0.25">
      <c r="A186" s="34">
        <v>46207</v>
      </c>
      <c r="B186" s="35" t="s">
        <v>58</v>
      </c>
      <c r="C186" s="35" t="s">
        <v>22</v>
      </c>
      <c r="D186" s="35" t="s">
        <v>59</v>
      </c>
      <c r="E186" s="35" t="s">
        <v>22</v>
      </c>
      <c r="F186" s="36">
        <f>IF(OR(D186="Darba diena",D186="Pārcelta darba diena"),IF(AND(E186="Jā",Tabele!$H$4&gt;=7),Tabele!$H$4-1,Tabele!$H$4),0)</f>
      </c>
    </row>
    <row r="187" spans="1:6" x14ac:dyDescent="0.25">
      <c r="A187" s="34">
        <v>46208</v>
      </c>
      <c r="B187" s="35" t="s">
        <v>60</v>
      </c>
      <c r="C187" s="35" t="s">
        <v>22</v>
      </c>
      <c r="D187" s="35" t="s">
        <v>59</v>
      </c>
      <c r="E187" s="35" t="s">
        <v>22</v>
      </c>
      <c r="F187" s="36">
        <f>IF(OR(D187="Darba diena",D187="Pārcelta darba diena"),IF(AND(E187="Jā",Tabele!$H$4&gt;=7),Tabele!$H$4-1,Tabele!$H$4),0)</f>
      </c>
    </row>
    <row r="188" spans="1:6" x14ac:dyDescent="0.25">
      <c r="A188" s="27">
        <v>46209</v>
      </c>
      <c r="B188" t="s">
        <v>61</v>
      </c>
      <c r="C188" t="s">
        <v>22</v>
      </c>
      <c r="D188" t="s">
        <v>62</v>
      </c>
      <c r="E188" t="s">
        <v>22</v>
      </c>
      <c r="F188" s="28">
        <f>IF(OR(D188="Darba diena",D188="Pārcelta darba diena"),IF(AND(E188="Jā",Tabele!$H$4&gt;=7),Tabele!$H$4-1,Tabele!$H$4),0)</f>
      </c>
    </row>
    <row r="189" spans="1:6" x14ac:dyDescent="0.25">
      <c r="A189" s="27">
        <v>46210</v>
      </c>
      <c r="B189" t="s">
        <v>63</v>
      </c>
      <c r="C189" t="s">
        <v>22</v>
      </c>
      <c r="D189" t="s">
        <v>62</v>
      </c>
      <c r="E189" t="s">
        <v>22</v>
      </c>
      <c r="F189" s="28">
        <f>IF(OR(D189="Darba diena",D189="Pārcelta darba diena"),IF(AND(E189="Jā",Tabele!$H$4&gt;=7),Tabele!$H$4-1,Tabele!$H$4),0)</f>
      </c>
    </row>
    <row r="190" spans="1:6" x14ac:dyDescent="0.25">
      <c r="A190" s="27">
        <v>46211</v>
      </c>
      <c r="B190" t="s">
        <v>64</v>
      </c>
      <c r="C190" t="s">
        <v>22</v>
      </c>
      <c r="D190" t="s">
        <v>62</v>
      </c>
      <c r="E190" t="s">
        <v>22</v>
      </c>
      <c r="F190" s="28">
        <f>IF(OR(D190="Darba diena",D190="Pārcelta darba diena"),IF(AND(E190="Jā",Tabele!$H$4&gt;=7),Tabele!$H$4-1,Tabele!$H$4),0)</f>
      </c>
    </row>
    <row r="191" spans="1:6" x14ac:dyDescent="0.25">
      <c r="A191" s="27">
        <v>46212</v>
      </c>
      <c r="B191" t="s">
        <v>53</v>
      </c>
      <c r="C191" t="s">
        <v>22</v>
      </c>
      <c r="D191" t="s">
        <v>62</v>
      </c>
      <c r="E191" t="s">
        <v>22</v>
      </c>
      <c r="F191" s="28">
        <f>IF(OR(D191="Darba diena",D191="Pārcelta darba diena"),IF(AND(E191="Jā",Tabele!$H$4&gt;=7),Tabele!$H$4-1,Tabele!$H$4),0)</f>
      </c>
    </row>
    <row r="192" spans="1:6" x14ac:dyDescent="0.25">
      <c r="A192" s="27">
        <v>46213</v>
      </c>
      <c r="B192" t="s">
        <v>55</v>
      </c>
      <c r="C192" t="s">
        <v>22</v>
      </c>
      <c r="D192" t="s">
        <v>62</v>
      </c>
      <c r="E192" t="s">
        <v>22</v>
      </c>
      <c r="F192" s="28">
        <f>IF(OR(D192="Darba diena",D192="Pārcelta darba diena"),IF(AND(E192="Jā",Tabele!$H$4&gt;=7),Tabele!$H$4-1,Tabele!$H$4),0)</f>
      </c>
    </row>
    <row r="193" spans="1:6" x14ac:dyDescent="0.25">
      <c r="A193" s="34">
        <v>46214</v>
      </c>
      <c r="B193" s="35" t="s">
        <v>58</v>
      </c>
      <c r="C193" s="35" t="s">
        <v>22</v>
      </c>
      <c r="D193" s="35" t="s">
        <v>59</v>
      </c>
      <c r="E193" s="35" t="s">
        <v>22</v>
      </c>
      <c r="F193" s="36">
        <f>IF(OR(D193="Darba diena",D193="Pārcelta darba diena"),IF(AND(E193="Jā",Tabele!$H$4&gt;=7),Tabele!$H$4-1,Tabele!$H$4),0)</f>
      </c>
    </row>
    <row r="194" spans="1:6" x14ac:dyDescent="0.25">
      <c r="A194" s="34">
        <v>46215</v>
      </c>
      <c r="B194" s="35" t="s">
        <v>60</v>
      </c>
      <c r="C194" s="35" t="s">
        <v>22</v>
      </c>
      <c r="D194" s="35" t="s">
        <v>59</v>
      </c>
      <c r="E194" s="35" t="s">
        <v>22</v>
      </c>
      <c r="F194" s="36">
        <f>IF(OR(D194="Darba diena",D194="Pārcelta darba diena"),IF(AND(E194="Jā",Tabele!$H$4&gt;=7),Tabele!$H$4-1,Tabele!$H$4),0)</f>
      </c>
    </row>
    <row r="195" spans="1:6" x14ac:dyDescent="0.25">
      <c r="A195" s="27">
        <v>46216</v>
      </c>
      <c r="B195" t="s">
        <v>61</v>
      </c>
      <c r="C195" t="s">
        <v>22</v>
      </c>
      <c r="D195" t="s">
        <v>62</v>
      </c>
      <c r="E195" t="s">
        <v>22</v>
      </c>
      <c r="F195" s="28">
        <f>IF(OR(D195="Darba diena",D195="Pārcelta darba diena"),IF(AND(E195="Jā",Tabele!$H$4&gt;=7),Tabele!$H$4-1,Tabele!$H$4),0)</f>
      </c>
    </row>
    <row r="196" spans="1:6" x14ac:dyDescent="0.25">
      <c r="A196" s="27">
        <v>46217</v>
      </c>
      <c r="B196" t="s">
        <v>63</v>
      </c>
      <c r="C196" t="s">
        <v>22</v>
      </c>
      <c r="D196" t="s">
        <v>62</v>
      </c>
      <c r="E196" t="s">
        <v>22</v>
      </c>
      <c r="F196" s="28">
        <f>IF(OR(D196="Darba diena",D196="Pārcelta darba diena"),IF(AND(E196="Jā",Tabele!$H$4&gt;=7),Tabele!$H$4-1,Tabele!$H$4),0)</f>
      </c>
    </row>
    <row r="197" spans="1:6" x14ac:dyDescent="0.25">
      <c r="A197" s="27">
        <v>46218</v>
      </c>
      <c r="B197" t="s">
        <v>64</v>
      </c>
      <c r="C197" t="s">
        <v>22</v>
      </c>
      <c r="D197" t="s">
        <v>62</v>
      </c>
      <c r="E197" t="s">
        <v>22</v>
      </c>
      <c r="F197" s="28">
        <f>IF(OR(D197="Darba diena",D197="Pārcelta darba diena"),IF(AND(E197="Jā",Tabele!$H$4&gt;=7),Tabele!$H$4-1,Tabele!$H$4),0)</f>
      </c>
    </row>
    <row r="198" spans="1:6" x14ac:dyDescent="0.25">
      <c r="A198" s="27">
        <v>46219</v>
      </c>
      <c r="B198" t="s">
        <v>53</v>
      </c>
      <c r="C198" t="s">
        <v>22</v>
      </c>
      <c r="D198" t="s">
        <v>62</v>
      </c>
      <c r="E198" t="s">
        <v>22</v>
      </c>
      <c r="F198" s="28">
        <f>IF(OR(D198="Darba diena",D198="Pārcelta darba diena"),IF(AND(E198="Jā",Tabele!$H$4&gt;=7),Tabele!$H$4-1,Tabele!$H$4),0)</f>
      </c>
    </row>
    <row r="199" spans="1:6" x14ac:dyDescent="0.25">
      <c r="A199" s="27">
        <v>46220</v>
      </c>
      <c r="B199" t="s">
        <v>55</v>
      </c>
      <c r="C199" t="s">
        <v>22</v>
      </c>
      <c r="D199" t="s">
        <v>62</v>
      </c>
      <c r="E199" t="s">
        <v>22</v>
      </c>
      <c r="F199" s="28">
        <f>IF(OR(D199="Darba diena",D199="Pārcelta darba diena"),IF(AND(E199="Jā",Tabele!$H$4&gt;=7),Tabele!$H$4-1,Tabele!$H$4),0)</f>
      </c>
    </row>
    <row r="200" spans="1:6" x14ac:dyDescent="0.25">
      <c r="A200" s="34">
        <v>46221</v>
      </c>
      <c r="B200" s="35" t="s">
        <v>58</v>
      </c>
      <c r="C200" s="35" t="s">
        <v>22</v>
      </c>
      <c r="D200" s="35" t="s">
        <v>59</v>
      </c>
      <c r="E200" s="35" t="s">
        <v>22</v>
      </c>
      <c r="F200" s="36">
        <f>IF(OR(D200="Darba diena",D200="Pārcelta darba diena"),IF(AND(E200="Jā",Tabele!$H$4&gt;=7),Tabele!$H$4-1,Tabele!$H$4),0)</f>
      </c>
    </row>
    <row r="201" spans="1:6" x14ac:dyDescent="0.25">
      <c r="A201" s="34">
        <v>46222</v>
      </c>
      <c r="B201" s="35" t="s">
        <v>60</v>
      </c>
      <c r="C201" s="35" t="s">
        <v>22</v>
      </c>
      <c r="D201" s="35" t="s">
        <v>59</v>
      </c>
      <c r="E201" s="35" t="s">
        <v>22</v>
      </c>
      <c r="F201" s="36">
        <f>IF(OR(D201="Darba diena",D201="Pārcelta darba diena"),IF(AND(E201="Jā",Tabele!$H$4&gt;=7),Tabele!$H$4-1,Tabele!$H$4),0)</f>
      </c>
    </row>
    <row r="202" spans="1:6" x14ac:dyDescent="0.25">
      <c r="A202" s="27">
        <v>46223</v>
      </c>
      <c r="B202" t="s">
        <v>61</v>
      </c>
      <c r="C202" t="s">
        <v>22</v>
      </c>
      <c r="D202" t="s">
        <v>62</v>
      </c>
      <c r="E202" t="s">
        <v>22</v>
      </c>
      <c r="F202" s="28">
        <f>IF(OR(D202="Darba diena",D202="Pārcelta darba diena"),IF(AND(E202="Jā",Tabele!$H$4&gt;=7),Tabele!$H$4-1,Tabele!$H$4),0)</f>
      </c>
    </row>
    <row r="203" spans="1:6" x14ac:dyDescent="0.25">
      <c r="A203" s="27">
        <v>46224</v>
      </c>
      <c r="B203" t="s">
        <v>63</v>
      </c>
      <c r="C203" t="s">
        <v>22</v>
      </c>
      <c r="D203" t="s">
        <v>62</v>
      </c>
      <c r="E203" t="s">
        <v>22</v>
      </c>
      <c r="F203" s="28">
        <f>IF(OR(D203="Darba diena",D203="Pārcelta darba diena"),IF(AND(E203="Jā",Tabele!$H$4&gt;=7),Tabele!$H$4-1,Tabele!$H$4),0)</f>
      </c>
    </row>
    <row r="204" spans="1:6" x14ac:dyDescent="0.25">
      <c r="A204" s="27">
        <v>46225</v>
      </c>
      <c r="B204" t="s">
        <v>64</v>
      </c>
      <c r="C204" t="s">
        <v>22</v>
      </c>
      <c r="D204" t="s">
        <v>62</v>
      </c>
      <c r="E204" t="s">
        <v>22</v>
      </c>
      <c r="F204" s="28">
        <f>IF(OR(D204="Darba diena",D204="Pārcelta darba diena"),IF(AND(E204="Jā",Tabele!$H$4&gt;=7),Tabele!$H$4-1,Tabele!$H$4),0)</f>
      </c>
    </row>
    <row r="205" spans="1:6" x14ac:dyDescent="0.25">
      <c r="A205" s="27">
        <v>46226</v>
      </c>
      <c r="B205" t="s">
        <v>53</v>
      </c>
      <c r="C205" t="s">
        <v>22</v>
      </c>
      <c r="D205" t="s">
        <v>62</v>
      </c>
      <c r="E205" t="s">
        <v>22</v>
      </c>
      <c r="F205" s="28">
        <f>IF(OR(D205="Darba diena",D205="Pārcelta darba diena"),IF(AND(E205="Jā",Tabele!$H$4&gt;=7),Tabele!$H$4-1,Tabele!$H$4),0)</f>
      </c>
    </row>
    <row r="206" spans="1:6" x14ac:dyDescent="0.25">
      <c r="A206" s="27">
        <v>46227</v>
      </c>
      <c r="B206" t="s">
        <v>55</v>
      </c>
      <c r="C206" t="s">
        <v>22</v>
      </c>
      <c r="D206" t="s">
        <v>62</v>
      </c>
      <c r="E206" t="s">
        <v>22</v>
      </c>
      <c r="F206" s="28">
        <f>IF(OR(D206="Darba diena",D206="Pārcelta darba diena"),IF(AND(E206="Jā",Tabele!$H$4&gt;=7),Tabele!$H$4-1,Tabele!$H$4),0)</f>
      </c>
    </row>
    <row r="207" spans="1:6" x14ac:dyDescent="0.25">
      <c r="A207" s="34">
        <v>46228</v>
      </c>
      <c r="B207" s="35" t="s">
        <v>58</v>
      </c>
      <c r="C207" s="35" t="s">
        <v>22</v>
      </c>
      <c r="D207" s="35" t="s">
        <v>59</v>
      </c>
      <c r="E207" s="35" t="s">
        <v>22</v>
      </c>
      <c r="F207" s="36">
        <f>IF(OR(D207="Darba diena",D207="Pārcelta darba diena"),IF(AND(E207="Jā",Tabele!$H$4&gt;=7),Tabele!$H$4-1,Tabele!$H$4),0)</f>
      </c>
    </row>
    <row r="208" spans="1:6" x14ac:dyDescent="0.25">
      <c r="A208" s="34">
        <v>46229</v>
      </c>
      <c r="B208" s="35" t="s">
        <v>60</v>
      </c>
      <c r="C208" s="35" t="s">
        <v>22</v>
      </c>
      <c r="D208" s="35" t="s">
        <v>59</v>
      </c>
      <c r="E208" s="35" t="s">
        <v>22</v>
      </c>
      <c r="F208" s="36">
        <f>IF(OR(D208="Darba diena",D208="Pārcelta darba diena"),IF(AND(E208="Jā",Tabele!$H$4&gt;=7),Tabele!$H$4-1,Tabele!$H$4),0)</f>
      </c>
    </row>
    <row r="209" spans="1:6" x14ac:dyDescent="0.25">
      <c r="A209" s="27">
        <v>46230</v>
      </c>
      <c r="B209" t="s">
        <v>61</v>
      </c>
      <c r="C209" t="s">
        <v>22</v>
      </c>
      <c r="D209" t="s">
        <v>62</v>
      </c>
      <c r="E209" t="s">
        <v>22</v>
      </c>
      <c r="F209" s="28">
        <f>IF(OR(D209="Darba diena",D209="Pārcelta darba diena"),IF(AND(E209="Jā",Tabele!$H$4&gt;=7),Tabele!$H$4-1,Tabele!$H$4),0)</f>
      </c>
    </row>
    <row r="210" spans="1:6" x14ac:dyDescent="0.25">
      <c r="A210" s="27">
        <v>46231</v>
      </c>
      <c r="B210" t="s">
        <v>63</v>
      </c>
      <c r="C210" t="s">
        <v>22</v>
      </c>
      <c r="D210" t="s">
        <v>62</v>
      </c>
      <c r="E210" t="s">
        <v>22</v>
      </c>
      <c r="F210" s="28">
        <f>IF(OR(D210="Darba diena",D210="Pārcelta darba diena"),IF(AND(E210="Jā",Tabele!$H$4&gt;=7),Tabele!$H$4-1,Tabele!$H$4),0)</f>
      </c>
    </row>
    <row r="211" spans="1:6" x14ac:dyDescent="0.25">
      <c r="A211" s="27">
        <v>46232</v>
      </c>
      <c r="B211" t="s">
        <v>64</v>
      </c>
      <c r="C211" t="s">
        <v>22</v>
      </c>
      <c r="D211" t="s">
        <v>62</v>
      </c>
      <c r="E211" t="s">
        <v>22</v>
      </c>
      <c r="F211" s="28">
        <f>IF(OR(D211="Darba diena",D211="Pārcelta darba diena"),IF(AND(E211="Jā",Tabele!$H$4&gt;=7),Tabele!$H$4-1,Tabele!$H$4),0)</f>
      </c>
    </row>
    <row r="212" spans="1:6" x14ac:dyDescent="0.25">
      <c r="A212" s="27">
        <v>46233</v>
      </c>
      <c r="B212" t="s">
        <v>53</v>
      </c>
      <c r="C212" t="s">
        <v>22</v>
      </c>
      <c r="D212" t="s">
        <v>62</v>
      </c>
      <c r="E212" t="s">
        <v>22</v>
      </c>
      <c r="F212" s="28">
        <f>IF(OR(D212="Darba diena",D212="Pārcelta darba diena"),IF(AND(E212="Jā",Tabele!$H$4&gt;=7),Tabele!$H$4-1,Tabele!$H$4),0)</f>
      </c>
    </row>
    <row r="213" spans="1:6" x14ac:dyDescent="0.25">
      <c r="A213" s="27">
        <v>46234</v>
      </c>
      <c r="B213" t="s">
        <v>55</v>
      </c>
      <c r="C213" t="s">
        <v>22</v>
      </c>
      <c r="D213" t="s">
        <v>62</v>
      </c>
      <c r="E213" t="s">
        <v>22</v>
      </c>
      <c r="F213" s="28">
        <f>IF(OR(D213="Darba diena",D213="Pārcelta darba diena"),IF(AND(E213="Jā",Tabele!$H$4&gt;=7),Tabele!$H$4-1,Tabele!$H$4),0)</f>
      </c>
    </row>
    <row r="214" spans="1:6" x14ac:dyDescent="0.25">
      <c r="A214" s="34">
        <v>46235</v>
      </c>
      <c r="B214" s="35" t="s">
        <v>58</v>
      </c>
      <c r="C214" s="35" t="s">
        <v>22</v>
      </c>
      <c r="D214" s="35" t="s">
        <v>59</v>
      </c>
      <c r="E214" s="35" t="s">
        <v>22</v>
      </c>
      <c r="F214" s="36">
        <f>IF(OR(D214="Darba diena",D214="Pārcelta darba diena"),IF(AND(E214="Jā",Tabele!$H$4&gt;=7),Tabele!$H$4-1,Tabele!$H$4),0)</f>
      </c>
    </row>
    <row r="215" spans="1:6" x14ac:dyDescent="0.25">
      <c r="A215" s="34">
        <v>46236</v>
      </c>
      <c r="B215" s="35" t="s">
        <v>60</v>
      </c>
      <c r="C215" s="35" t="s">
        <v>22</v>
      </c>
      <c r="D215" s="35" t="s">
        <v>59</v>
      </c>
      <c r="E215" s="35" t="s">
        <v>22</v>
      </c>
      <c r="F215" s="36">
        <f>IF(OR(D215="Darba diena",D215="Pārcelta darba diena"),IF(AND(E215="Jā",Tabele!$H$4&gt;=7),Tabele!$H$4-1,Tabele!$H$4),0)</f>
      </c>
    </row>
    <row r="216" spans="1:6" x14ac:dyDescent="0.25">
      <c r="A216" s="27">
        <v>46237</v>
      </c>
      <c r="B216" t="s">
        <v>61</v>
      </c>
      <c r="C216" t="s">
        <v>22</v>
      </c>
      <c r="D216" t="s">
        <v>62</v>
      </c>
      <c r="E216" t="s">
        <v>22</v>
      </c>
      <c r="F216" s="28">
        <f>IF(OR(D216="Darba diena",D216="Pārcelta darba diena"),IF(AND(E216="Jā",Tabele!$H$4&gt;=7),Tabele!$H$4-1,Tabele!$H$4),0)</f>
      </c>
    </row>
    <row r="217" spans="1:6" x14ac:dyDescent="0.25">
      <c r="A217" s="27">
        <v>46238</v>
      </c>
      <c r="B217" t="s">
        <v>63</v>
      </c>
      <c r="C217" t="s">
        <v>22</v>
      </c>
      <c r="D217" t="s">
        <v>62</v>
      </c>
      <c r="E217" t="s">
        <v>22</v>
      </c>
      <c r="F217" s="28">
        <f>IF(OR(D217="Darba diena",D217="Pārcelta darba diena"),IF(AND(E217="Jā",Tabele!$H$4&gt;=7),Tabele!$H$4-1,Tabele!$H$4),0)</f>
      </c>
    </row>
    <row r="218" spans="1:6" x14ac:dyDescent="0.25">
      <c r="A218" s="27">
        <v>46239</v>
      </c>
      <c r="B218" t="s">
        <v>64</v>
      </c>
      <c r="C218" t="s">
        <v>22</v>
      </c>
      <c r="D218" t="s">
        <v>62</v>
      </c>
      <c r="E218" t="s">
        <v>22</v>
      </c>
      <c r="F218" s="28">
        <f>IF(OR(D218="Darba diena",D218="Pārcelta darba diena"),IF(AND(E218="Jā",Tabele!$H$4&gt;=7),Tabele!$H$4-1,Tabele!$H$4),0)</f>
      </c>
    </row>
    <row r="219" spans="1:6" x14ac:dyDescent="0.25">
      <c r="A219" s="27">
        <v>46240</v>
      </c>
      <c r="B219" t="s">
        <v>53</v>
      </c>
      <c r="C219" t="s">
        <v>22</v>
      </c>
      <c r="D219" t="s">
        <v>62</v>
      </c>
      <c r="E219" t="s">
        <v>22</v>
      </c>
      <c r="F219" s="28">
        <f>IF(OR(D219="Darba diena",D219="Pārcelta darba diena"),IF(AND(E219="Jā",Tabele!$H$4&gt;=7),Tabele!$H$4-1,Tabele!$H$4),0)</f>
      </c>
    </row>
    <row r="220" spans="1:6" x14ac:dyDescent="0.25">
      <c r="A220" s="27">
        <v>46241</v>
      </c>
      <c r="B220" t="s">
        <v>55</v>
      </c>
      <c r="C220" t="s">
        <v>22</v>
      </c>
      <c r="D220" t="s">
        <v>62</v>
      </c>
      <c r="E220" t="s">
        <v>22</v>
      </c>
      <c r="F220" s="28">
        <f>IF(OR(D220="Darba diena",D220="Pārcelta darba diena"),IF(AND(E220="Jā",Tabele!$H$4&gt;=7),Tabele!$H$4-1,Tabele!$H$4),0)</f>
      </c>
    </row>
    <row r="221" spans="1:6" x14ac:dyDescent="0.25">
      <c r="A221" s="34">
        <v>46242</v>
      </c>
      <c r="B221" s="35" t="s">
        <v>58</v>
      </c>
      <c r="C221" s="35" t="s">
        <v>22</v>
      </c>
      <c r="D221" s="35" t="s">
        <v>59</v>
      </c>
      <c r="E221" s="35" t="s">
        <v>22</v>
      </c>
      <c r="F221" s="36">
        <f>IF(OR(D221="Darba diena",D221="Pārcelta darba diena"),IF(AND(E221="Jā",Tabele!$H$4&gt;=7),Tabele!$H$4-1,Tabele!$H$4),0)</f>
      </c>
    </row>
    <row r="222" spans="1:6" x14ac:dyDescent="0.25">
      <c r="A222" s="34">
        <v>46243</v>
      </c>
      <c r="B222" s="35" t="s">
        <v>60</v>
      </c>
      <c r="C222" s="35" t="s">
        <v>22</v>
      </c>
      <c r="D222" s="35" t="s">
        <v>59</v>
      </c>
      <c r="E222" s="35" t="s">
        <v>22</v>
      </c>
      <c r="F222" s="36">
        <f>IF(OR(D222="Darba diena",D222="Pārcelta darba diena"),IF(AND(E222="Jā",Tabele!$H$4&gt;=7),Tabele!$H$4-1,Tabele!$H$4),0)</f>
      </c>
    </row>
    <row r="223" spans="1:6" x14ac:dyDescent="0.25">
      <c r="A223" s="27">
        <v>46244</v>
      </c>
      <c r="B223" t="s">
        <v>61</v>
      </c>
      <c r="C223" t="s">
        <v>22</v>
      </c>
      <c r="D223" t="s">
        <v>62</v>
      </c>
      <c r="E223" t="s">
        <v>22</v>
      </c>
      <c r="F223" s="28">
        <f>IF(OR(D223="Darba diena",D223="Pārcelta darba diena"),IF(AND(E223="Jā",Tabele!$H$4&gt;=7),Tabele!$H$4-1,Tabele!$H$4),0)</f>
      </c>
    </row>
    <row r="224" spans="1:6" x14ac:dyDescent="0.25">
      <c r="A224" s="27">
        <v>46245</v>
      </c>
      <c r="B224" t="s">
        <v>63</v>
      </c>
      <c r="C224" t="s">
        <v>22</v>
      </c>
      <c r="D224" t="s">
        <v>62</v>
      </c>
      <c r="E224" t="s">
        <v>22</v>
      </c>
      <c r="F224" s="28">
        <f>IF(OR(D224="Darba diena",D224="Pārcelta darba diena"),IF(AND(E224="Jā",Tabele!$H$4&gt;=7),Tabele!$H$4-1,Tabele!$H$4),0)</f>
      </c>
    </row>
    <row r="225" spans="1:6" x14ac:dyDescent="0.25">
      <c r="A225" s="27">
        <v>46246</v>
      </c>
      <c r="B225" t="s">
        <v>64</v>
      </c>
      <c r="C225" t="s">
        <v>22</v>
      </c>
      <c r="D225" t="s">
        <v>62</v>
      </c>
      <c r="E225" t="s">
        <v>22</v>
      </c>
      <c r="F225" s="28">
        <f>IF(OR(D225="Darba diena",D225="Pārcelta darba diena"),IF(AND(E225="Jā",Tabele!$H$4&gt;=7),Tabele!$H$4-1,Tabele!$H$4),0)</f>
      </c>
    </row>
    <row r="226" spans="1:6" x14ac:dyDescent="0.25">
      <c r="A226" s="27">
        <v>46247</v>
      </c>
      <c r="B226" t="s">
        <v>53</v>
      </c>
      <c r="C226" t="s">
        <v>22</v>
      </c>
      <c r="D226" t="s">
        <v>62</v>
      </c>
      <c r="E226" t="s">
        <v>22</v>
      </c>
      <c r="F226" s="28">
        <f>IF(OR(D226="Darba diena",D226="Pārcelta darba diena"),IF(AND(E226="Jā",Tabele!$H$4&gt;=7),Tabele!$H$4-1,Tabele!$H$4),0)</f>
      </c>
    </row>
    <row r="227" spans="1:6" x14ac:dyDescent="0.25">
      <c r="A227" s="27">
        <v>46248</v>
      </c>
      <c r="B227" t="s">
        <v>55</v>
      </c>
      <c r="C227" t="s">
        <v>22</v>
      </c>
      <c r="D227" t="s">
        <v>62</v>
      </c>
      <c r="E227" t="s">
        <v>22</v>
      </c>
      <c r="F227" s="28">
        <f>IF(OR(D227="Darba diena",D227="Pārcelta darba diena"),IF(AND(E227="Jā",Tabele!$H$4&gt;=7),Tabele!$H$4-1,Tabele!$H$4),0)</f>
      </c>
    </row>
    <row r="228" spans="1:6" x14ac:dyDescent="0.25">
      <c r="A228" s="34">
        <v>46249</v>
      </c>
      <c r="B228" s="35" t="s">
        <v>58</v>
      </c>
      <c r="C228" s="35" t="s">
        <v>22</v>
      </c>
      <c r="D228" s="35" t="s">
        <v>59</v>
      </c>
      <c r="E228" s="35" t="s">
        <v>22</v>
      </c>
      <c r="F228" s="36">
        <f>IF(OR(D228="Darba diena",D228="Pārcelta darba diena"),IF(AND(E228="Jā",Tabele!$H$4&gt;=7),Tabele!$H$4-1,Tabele!$H$4),0)</f>
      </c>
    </row>
    <row r="229" spans="1:6" x14ac:dyDescent="0.25">
      <c r="A229" s="34">
        <v>46250</v>
      </c>
      <c r="B229" s="35" t="s">
        <v>60</v>
      </c>
      <c r="C229" s="35" t="s">
        <v>22</v>
      </c>
      <c r="D229" s="35" t="s">
        <v>59</v>
      </c>
      <c r="E229" s="35" t="s">
        <v>22</v>
      </c>
      <c r="F229" s="36">
        <f>IF(OR(D229="Darba diena",D229="Pārcelta darba diena"),IF(AND(E229="Jā",Tabele!$H$4&gt;=7),Tabele!$H$4-1,Tabele!$H$4),0)</f>
      </c>
    </row>
    <row r="230" spans="1:6" x14ac:dyDescent="0.25">
      <c r="A230" s="27">
        <v>46251</v>
      </c>
      <c r="B230" t="s">
        <v>61</v>
      </c>
      <c r="C230" t="s">
        <v>22</v>
      </c>
      <c r="D230" t="s">
        <v>62</v>
      </c>
      <c r="E230" t="s">
        <v>22</v>
      </c>
      <c r="F230" s="28">
        <f>IF(OR(D230="Darba diena",D230="Pārcelta darba diena"),IF(AND(E230="Jā",Tabele!$H$4&gt;=7),Tabele!$H$4-1,Tabele!$H$4),0)</f>
      </c>
    </row>
    <row r="231" spans="1:6" x14ac:dyDescent="0.25">
      <c r="A231" s="27">
        <v>46252</v>
      </c>
      <c r="B231" t="s">
        <v>63</v>
      </c>
      <c r="C231" t="s">
        <v>22</v>
      </c>
      <c r="D231" t="s">
        <v>62</v>
      </c>
      <c r="E231" t="s">
        <v>22</v>
      </c>
      <c r="F231" s="28">
        <f>IF(OR(D231="Darba diena",D231="Pārcelta darba diena"),IF(AND(E231="Jā",Tabele!$H$4&gt;=7),Tabele!$H$4-1,Tabele!$H$4),0)</f>
      </c>
    </row>
    <row r="232" spans="1:6" x14ac:dyDescent="0.25">
      <c r="A232" s="27">
        <v>46253</v>
      </c>
      <c r="B232" t="s">
        <v>64</v>
      </c>
      <c r="C232" t="s">
        <v>22</v>
      </c>
      <c r="D232" t="s">
        <v>62</v>
      </c>
      <c r="E232" t="s">
        <v>22</v>
      </c>
      <c r="F232" s="28">
        <f>IF(OR(D232="Darba diena",D232="Pārcelta darba diena"),IF(AND(E232="Jā",Tabele!$H$4&gt;=7),Tabele!$H$4-1,Tabele!$H$4),0)</f>
      </c>
    </row>
    <row r="233" spans="1:6" x14ac:dyDescent="0.25">
      <c r="A233" s="27">
        <v>46254</v>
      </c>
      <c r="B233" t="s">
        <v>53</v>
      </c>
      <c r="C233" t="s">
        <v>22</v>
      </c>
      <c r="D233" t="s">
        <v>62</v>
      </c>
      <c r="E233" t="s">
        <v>22</v>
      </c>
      <c r="F233" s="28">
        <f>IF(OR(D233="Darba diena",D233="Pārcelta darba diena"),IF(AND(E233="Jā",Tabele!$H$4&gt;=7),Tabele!$H$4-1,Tabele!$H$4),0)</f>
      </c>
    </row>
    <row r="234" spans="1:6" x14ac:dyDescent="0.25">
      <c r="A234" s="27">
        <v>46255</v>
      </c>
      <c r="B234" t="s">
        <v>55</v>
      </c>
      <c r="C234" t="s">
        <v>22</v>
      </c>
      <c r="D234" t="s">
        <v>62</v>
      </c>
      <c r="E234" t="s">
        <v>22</v>
      </c>
      <c r="F234" s="28">
        <f>IF(OR(D234="Darba diena",D234="Pārcelta darba diena"),IF(AND(E234="Jā",Tabele!$H$4&gt;=7),Tabele!$H$4-1,Tabele!$H$4),0)</f>
      </c>
    </row>
    <row r="235" spans="1:6" x14ac:dyDescent="0.25">
      <c r="A235" s="34">
        <v>46256</v>
      </c>
      <c r="B235" s="35" t="s">
        <v>58</v>
      </c>
      <c r="C235" s="35" t="s">
        <v>22</v>
      </c>
      <c r="D235" s="35" t="s">
        <v>59</v>
      </c>
      <c r="E235" s="35" t="s">
        <v>22</v>
      </c>
      <c r="F235" s="36">
        <f>IF(OR(D235="Darba diena",D235="Pārcelta darba diena"),IF(AND(E235="Jā",Tabele!$H$4&gt;=7),Tabele!$H$4-1,Tabele!$H$4),0)</f>
      </c>
    </row>
    <row r="236" spans="1:6" x14ac:dyDescent="0.25">
      <c r="A236" s="34">
        <v>46257</v>
      </c>
      <c r="B236" s="35" t="s">
        <v>60</v>
      </c>
      <c r="C236" s="35" t="s">
        <v>22</v>
      </c>
      <c r="D236" s="35" t="s">
        <v>59</v>
      </c>
      <c r="E236" s="35" t="s">
        <v>22</v>
      </c>
      <c r="F236" s="36">
        <f>IF(OR(D236="Darba diena",D236="Pārcelta darba diena"),IF(AND(E236="Jā",Tabele!$H$4&gt;=7),Tabele!$H$4-1,Tabele!$H$4),0)</f>
      </c>
    </row>
    <row r="237" spans="1:6" x14ac:dyDescent="0.25">
      <c r="A237" s="27">
        <v>46258</v>
      </c>
      <c r="B237" t="s">
        <v>61</v>
      </c>
      <c r="C237" t="s">
        <v>22</v>
      </c>
      <c r="D237" t="s">
        <v>62</v>
      </c>
      <c r="E237" t="s">
        <v>22</v>
      </c>
      <c r="F237" s="28">
        <f>IF(OR(D237="Darba diena",D237="Pārcelta darba diena"),IF(AND(E237="Jā",Tabele!$H$4&gt;=7),Tabele!$H$4-1,Tabele!$H$4),0)</f>
      </c>
    </row>
    <row r="238" spans="1:6" x14ac:dyDescent="0.25">
      <c r="A238" s="27">
        <v>46259</v>
      </c>
      <c r="B238" t="s">
        <v>63</v>
      </c>
      <c r="C238" t="s">
        <v>22</v>
      </c>
      <c r="D238" t="s">
        <v>62</v>
      </c>
      <c r="E238" t="s">
        <v>22</v>
      </c>
      <c r="F238" s="28">
        <f>IF(OR(D238="Darba diena",D238="Pārcelta darba diena"),IF(AND(E238="Jā",Tabele!$H$4&gt;=7),Tabele!$H$4-1,Tabele!$H$4),0)</f>
      </c>
    </row>
    <row r="239" spans="1:6" x14ac:dyDescent="0.25">
      <c r="A239" s="27">
        <v>46260</v>
      </c>
      <c r="B239" t="s">
        <v>64</v>
      </c>
      <c r="C239" t="s">
        <v>22</v>
      </c>
      <c r="D239" t="s">
        <v>62</v>
      </c>
      <c r="E239" t="s">
        <v>22</v>
      </c>
      <c r="F239" s="28">
        <f>IF(OR(D239="Darba diena",D239="Pārcelta darba diena"),IF(AND(E239="Jā",Tabele!$H$4&gt;=7),Tabele!$H$4-1,Tabele!$H$4),0)</f>
      </c>
    </row>
    <row r="240" spans="1:6" x14ac:dyDescent="0.25">
      <c r="A240" s="27">
        <v>46261</v>
      </c>
      <c r="B240" t="s">
        <v>53</v>
      </c>
      <c r="C240" t="s">
        <v>22</v>
      </c>
      <c r="D240" t="s">
        <v>62</v>
      </c>
      <c r="E240" t="s">
        <v>22</v>
      </c>
      <c r="F240" s="28">
        <f>IF(OR(D240="Darba diena",D240="Pārcelta darba diena"),IF(AND(E240="Jā",Tabele!$H$4&gt;=7),Tabele!$H$4-1,Tabele!$H$4),0)</f>
      </c>
    </row>
    <row r="241" spans="1:6" x14ac:dyDescent="0.25">
      <c r="A241" s="27">
        <v>46262</v>
      </c>
      <c r="B241" t="s">
        <v>55</v>
      </c>
      <c r="C241" t="s">
        <v>22</v>
      </c>
      <c r="D241" t="s">
        <v>62</v>
      </c>
      <c r="E241" t="s">
        <v>22</v>
      </c>
      <c r="F241" s="28">
        <f>IF(OR(D241="Darba diena",D241="Pārcelta darba diena"),IF(AND(E241="Jā",Tabele!$H$4&gt;=7),Tabele!$H$4-1,Tabele!$H$4),0)</f>
      </c>
    </row>
    <row r="242" spans="1:6" x14ac:dyDescent="0.25">
      <c r="A242" s="34">
        <v>46263</v>
      </c>
      <c r="B242" s="35" t="s">
        <v>58</v>
      </c>
      <c r="C242" s="35" t="s">
        <v>22</v>
      </c>
      <c r="D242" s="35" t="s">
        <v>59</v>
      </c>
      <c r="E242" s="35" t="s">
        <v>22</v>
      </c>
      <c r="F242" s="36">
        <f>IF(OR(D242="Darba diena",D242="Pārcelta darba diena"),IF(AND(E242="Jā",Tabele!$H$4&gt;=7),Tabele!$H$4-1,Tabele!$H$4),0)</f>
      </c>
    </row>
    <row r="243" spans="1:6" x14ac:dyDescent="0.25">
      <c r="A243" s="34">
        <v>46264</v>
      </c>
      <c r="B243" s="35" t="s">
        <v>60</v>
      </c>
      <c r="C243" s="35" t="s">
        <v>22</v>
      </c>
      <c r="D243" s="35" t="s">
        <v>59</v>
      </c>
      <c r="E243" s="35" t="s">
        <v>22</v>
      </c>
      <c r="F243" s="36">
        <f>IF(OR(D243="Darba diena",D243="Pārcelta darba diena"),IF(AND(E243="Jā",Tabele!$H$4&gt;=7),Tabele!$H$4-1,Tabele!$H$4),0)</f>
      </c>
    </row>
    <row r="244" spans="1:6" x14ac:dyDescent="0.25">
      <c r="A244" s="27">
        <v>46265</v>
      </c>
      <c r="B244" t="s">
        <v>61</v>
      </c>
      <c r="C244" t="s">
        <v>22</v>
      </c>
      <c r="D244" t="s">
        <v>62</v>
      </c>
      <c r="E244" t="s">
        <v>22</v>
      </c>
      <c r="F244" s="28">
        <f>IF(OR(D244="Darba diena",D244="Pārcelta darba diena"),IF(AND(E244="Jā",Tabele!$H$4&gt;=7),Tabele!$H$4-1,Tabele!$H$4),0)</f>
      </c>
    </row>
    <row r="245" spans="1:6" x14ac:dyDescent="0.25">
      <c r="A245" s="27">
        <v>46266</v>
      </c>
      <c r="B245" t="s">
        <v>63</v>
      </c>
      <c r="C245" t="s">
        <v>22</v>
      </c>
      <c r="D245" t="s">
        <v>62</v>
      </c>
      <c r="E245" t="s">
        <v>22</v>
      </c>
      <c r="F245" s="28">
        <f>IF(OR(D245="Darba diena",D245="Pārcelta darba diena"),IF(AND(E245="Jā",Tabele!$H$4&gt;=7),Tabele!$H$4-1,Tabele!$H$4),0)</f>
      </c>
    </row>
    <row r="246" spans="1:6" x14ac:dyDescent="0.25">
      <c r="A246" s="27">
        <v>46267</v>
      </c>
      <c r="B246" t="s">
        <v>64</v>
      </c>
      <c r="C246" t="s">
        <v>22</v>
      </c>
      <c r="D246" t="s">
        <v>62</v>
      </c>
      <c r="E246" t="s">
        <v>22</v>
      </c>
      <c r="F246" s="28">
        <f>IF(OR(D246="Darba diena",D246="Pārcelta darba diena"),IF(AND(E246="Jā",Tabele!$H$4&gt;=7),Tabele!$H$4-1,Tabele!$H$4),0)</f>
      </c>
    </row>
    <row r="247" spans="1:6" x14ac:dyDescent="0.25">
      <c r="A247" s="27">
        <v>46268</v>
      </c>
      <c r="B247" t="s">
        <v>53</v>
      </c>
      <c r="C247" t="s">
        <v>22</v>
      </c>
      <c r="D247" t="s">
        <v>62</v>
      </c>
      <c r="E247" t="s">
        <v>22</v>
      </c>
      <c r="F247" s="28">
        <f>IF(OR(D247="Darba diena",D247="Pārcelta darba diena"),IF(AND(E247="Jā",Tabele!$H$4&gt;=7),Tabele!$H$4-1,Tabele!$H$4),0)</f>
      </c>
    </row>
    <row r="248" spans="1:6" x14ac:dyDescent="0.25">
      <c r="A248" s="27">
        <v>46269</v>
      </c>
      <c r="B248" t="s">
        <v>55</v>
      </c>
      <c r="C248" t="s">
        <v>22</v>
      </c>
      <c r="D248" t="s">
        <v>62</v>
      </c>
      <c r="E248" t="s">
        <v>22</v>
      </c>
      <c r="F248" s="28">
        <f>IF(OR(D248="Darba diena",D248="Pārcelta darba diena"),IF(AND(E248="Jā",Tabele!$H$4&gt;=7),Tabele!$H$4-1,Tabele!$H$4),0)</f>
      </c>
    </row>
    <row r="249" spans="1:6" x14ac:dyDescent="0.25">
      <c r="A249" s="34">
        <v>46270</v>
      </c>
      <c r="B249" s="35" t="s">
        <v>58</v>
      </c>
      <c r="C249" s="35" t="s">
        <v>22</v>
      </c>
      <c r="D249" s="35" t="s">
        <v>59</v>
      </c>
      <c r="E249" s="35" t="s">
        <v>22</v>
      </c>
      <c r="F249" s="36">
        <f>IF(OR(D249="Darba diena",D249="Pārcelta darba diena"),IF(AND(E249="Jā",Tabele!$H$4&gt;=7),Tabele!$H$4-1,Tabele!$H$4),0)</f>
      </c>
    </row>
    <row r="250" spans="1:6" x14ac:dyDescent="0.25">
      <c r="A250" s="34">
        <v>46271</v>
      </c>
      <c r="B250" s="35" t="s">
        <v>60</v>
      </c>
      <c r="C250" s="35" t="s">
        <v>22</v>
      </c>
      <c r="D250" s="35" t="s">
        <v>59</v>
      </c>
      <c r="E250" s="35" t="s">
        <v>22</v>
      </c>
      <c r="F250" s="36">
        <f>IF(OR(D250="Darba diena",D250="Pārcelta darba diena"),IF(AND(E250="Jā",Tabele!$H$4&gt;=7),Tabele!$H$4-1,Tabele!$H$4),0)</f>
      </c>
    </row>
    <row r="251" spans="1:6" x14ac:dyDescent="0.25">
      <c r="A251" s="27">
        <v>46272</v>
      </c>
      <c r="B251" t="s">
        <v>61</v>
      </c>
      <c r="C251" t="s">
        <v>22</v>
      </c>
      <c r="D251" t="s">
        <v>62</v>
      </c>
      <c r="E251" t="s">
        <v>22</v>
      </c>
      <c r="F251" s="28">
        <f>IF(OR(D251="Darba diena",D251="Pārcelta darba diena"),IF(AND(E251="Jā",Tabele!$H$4&gt;=7),Tabele!$H$4-1,Tabele!$H$4),0)</f>
      </c>
    </row>
    <row r="252" spans="1:6" x14ac:dyDescent="0.25">
      <c r="A252" s="27">
        <v>46273</v>
      </c>
      <c r="B252" t="s">
        <v>63</v>
      </c>
      <c r="C252" t="s">
        <v>22</v>
      </c>
      <c r="D252" t="s">
        <v>62</v>
      </c>
      <c r="E252" t="s">
        <v>22</v>
      </c>
      <c r="F252" s="28">
        <f>IF(OR(D252="Darba diena",D252="Pārcelta darba diena"),IF(AND(E252="Jā",Tabele!$H$4&gt;=7),Tabele!$H$4-1,Tabele!$H$4),0)</f>
      </c>
    </row>
    <row r="253" spans="1:6" x14ac:dyDescent="0.25">
      <c r="A253" s="27">
        <v>46274</v>
      </c>
      <c r="B253" t="s">
        <v>64</v>
      </c>
      <c r="C253" t="s">
        <v>22</v>
      </c>
      <c r="D253" t="s">
        <v>62</v>
      </c>
      <c r="E253" t="s">
        <v>22</v>
      </c>
      <c r="F253" s="28">
        <f>IF(OR(D253="Darba diena",D253="Pārcelta darba diena"),IF(AND(E253="Jā",Tabele!$H$4&gt;=7),Tabele!$H$4-1,Tabele!$H$4),0)</f>
      </c>
    </row>
    <row r="254" spans="1:6" x14ac:dyDescent="0.25">
      <c r="A254" s="27">
        <v>46275</v>
      </c>
      <c r="B254" t="s">
        <v>53</v>
      </c>
      <c r="C254" t="s">
        <v>22</v>
      </c>
      <c r="D254" t="s">
        <v>62</v>
      </c>
      <c r="E254" t="s">
        <v>22</v>
      </c>
      <c r="F254" s="28">
        <f>IF(OR(D254="Darba diena",D254="Pārcelta darba diena"),IF(AND(E254="Jā",Tabele!$H$4&gt;=7),Tabele!$H$4-1,Tabele!$H$4),0)</f>
      </c>
    </row>
    <row r="255" spans="1:6" x14ac:dyDescent="0.25">
      <c r="A255" s="27">
        <v>46276</v>
      </c>
      <c r="B255" t="s">
        <v>55</v>
      </c>
      <c r="C255" t="s">
        <v>22</v>
      </c>
      <c r="D255" t="s">
        <v>62</v>
      </c>
      <c r="E255" t="s">
        <v>22</v>
      </c>
      <c r="F255" s="28">
        <f>IF(OR(D255="Darba diena",D255="Pārcelta darba diena"),IF(AND(E255="Jā",Tabele!$H$4&gt;=7),Tabele!$H$4-1,Tabele!$H$4),0)</f>
      </c>
    </row>
    <row r="256" spans="1:6" x14ac:dyDescent="0.25">
      <c r="A256" s="34">
        <v>46277</v>
      </c>
      <c r="B256" s="35" t="s">
        <v>58</v>
      </c>
      <c r="C256" s="35" t="s">
        <v>22</v>
      </c>
      <c r="D256" s="35" t="s">
        <v>59</v>
      </c>
      <c r="E256" s="35" t="s">
        <v>22</v>
      </c>
      <c r="F256" s="36">
        <f>IF(OR(D256="Darba diena",D256="Pārcelta darba diena"),IF(AND(E256="Jā",Tabele!$H$4&gt;=7),Tabele!$H$4-1,Tabele!$H$4),0)</f>
      </c>
    </row>
    <row r="257" spans="1:6" x14ac:dyDescent="0.25">
      <c r="A257" s="34">
        <v>46278</v>
      </c>
      <c r="B257" s="35" t="s">
        <v>60</v>
      </c>
      <c r="C257" s="35" t="s">
        <v>22</v>
      </c>
      <c r="D257" s="35" t="s">
        <v>59</v>
      </c>
      <c r="E257" s="35" t="s">
        <v>22</v>
      </c>
      <c r="F257" s="36">
        <f>IF(OR(D257="Darba diena",D257="Pārcelta darba diena"),IF(AND(E257="Jā",Tabele!$H$4&gt;=7),Tabele!$H$4-1,Tabele!$H$4),0)</f>
      </c>
    </row>
    <row r="258" spans="1:6" x14ac:dyDescent="0.25">
      <c r="A258" s="27">
        <v>46279</v>
      </c>
      <c r="B258" t="s">
        <v>61</v>
      </c>
      <c r="C258" t="s">
        <v>22</v>
      </c>
      <c r="D258" t="s">
        <v>62</v>
      </c>
      <c r="E258" t="s">
        <v>22</v>
      </c>
      <c r="F258" s="28">
        <f>IF(OR(D258="Darba diena",D258="Pārcelta darba diena"),IF(AND(E258="Jā",Tabele!$H$4&gt;=7),Tabele!$H$4-1,Tabele!$H$4),0)</f>
      </c>
    </row>
    <row r="259" spans="1:6" x14ac:dyDescent="0.25">
      <c r="A259" s="27">
        <v>46280</v>
      </c>
      <c r="B259" t="s">
        <v>63</v>
      </c>
      <c r="C259" t="s">
        <v>22</v>
      </c>
      <c r="D259" t="s">
        <v>62</v>
      </c>
      <c r="E259" t="s">
        <v>22</v>
      </c>
      <c r="F259" s="28">
        <f>IF(OR(D259="Darba diena",D259="Pārcelta darba diena"),IF(AND(E259="Jā",Tabele!$H$4&gt;=7),Tabele!$H$4-1,Tabele!$H$4),0)</f>
      </c>
    </row>
    <row r="260" spans="1:6" x14ac:dyDescent="0.25">
      <c r="A260" s="27">
        <v>46281</v>
      </c>
      <c r="B260" t="s">
        <v>64</v>
      </c>
      <c r="C260" t="s">
        <v>22</v>
      </c>
      <c r="D260" t="s">
        <v>62</v>
      </c>
      <c r="E260" t="s">
        <v>22</v>
      </c>
      <c r="F260" s="28">
        <f>IF(OR(D260="Darba diena",D260="Pārcelta darba diena"),IF(AND(E260="Jā",Tabele!$H$4&gt;=7),Tabele!$H$4-1,Tabele!$H$4),0)</f>
      </c>
    </row>
    <row r="261" spans="1:6" x14ac:dyDescent="0.25">
      <c r="A261" s="27">
        <v>46282</v>
      </c>
      <c r="B261" t="s">
        <v>53</v>
      </c>
      <c r="C261" t="s">
        <v>22</v>
      </c>
      <c r="D261" t="s">
        <v>62</v>
      </c>
      <c r="E261" t="s">
        <v>22</v>
      </c>
      <c r="F261" s="28">
        <f>IF(OR(D261="Darba diena",D261="Pārcelta darba diena"),IF(AND(E261="Jā",Tabele!$H$4&gt;=7),Tabele!$H$4-1,Tabele!$H$4),0)</f>
      </c>
    </row>
    <row r="262" spans="1:6" x14ac:dyDescent="0.25">
      <c r="A262" s="27">
        <v>46283</v>
      </c>
      <c r="B262" t="s">
        <v>55</v>
      </c>
      <c r="C262" t="s">
        <v>22</v>
      </c>
      <c r="D262" t="s">
        <v>62</v>
      </c>
      <c r="E262" t="s">
        <v>22</v>
      </c>
      <c r="F262" s="28">
        <f>IF(OR(D262="Darba diena",D262="Pārcelta darba diena"),IF(AND(E262="Jā",Tabele!$H$4&gt;=7),Tabele!$H$4-1,Tabele!$H$4),0)</f>
      </c>
    </row>
    <row r="263" spans="1:6" x14ac:dyDescent="0.25">
      <c r="A263" s="34">
        <v>46284</v>
      </c>
      <c r="B263" s="35" t="s">
        <v>58</v>
      </c>
      <c r="C263" s="35" t="s">
        <v>22</v>
      </c>
      <c r="D263" s="35" t="s">
        <v>59</v>
      </c>
      <c r="E263" s="35" t="s">
        <v>22</v>
      </c>
      <c r="F263" s="36">
        <f>IF(OR(D263="Darba diena",D263="Pārcelta darba diena"),IF(AND(E263="Jā",Tabele!$H$4&gt;=7),Tabele!$H$4-1,Tabele!$H$4),0)</f>
      </c>
    </row>
    <row r="264" spans="1:6" x14ac:dyDescent="0.25">
      <c r="A264" s="34">
        <v>46285</v>
      </c>
      <c r="B264" s="35" t="s">
        <v>60</v>
      </c>
      <c r="C264" s="35" t="s">
        <v>22</v>
      </c>
      <c r="D264" s="35" t="s">
        <v>59</v>
      </c>
      <c r="E264" s="35" t="s">
        <v>22</v>
      </c>
      <c r="F264" s="36">
        <f>IF(OR(D264="Darba diena",D264="Pārcelta darba diena"),IF(AND(E264="Jā",Tabele!$H$4&gt;=7),Tabele!$H$4-1,Tabele!$H$4),0)</f>
      </c>
    </row>
    <row r="265" spans="1:6" x14ac:dyDescent="0.25">
      <c r="A265" s="27">
        <v>46286</v>
      </c>
      <c r="B265" t="s">
        <v>61</v>
      </c>
      <c r="C265" t="s">
        <v>22</v>
      </c>
      <c r="D265" t="s">
        <v>62</v>
      </c>
      <c r="E265" t="s">
        <v>22</v>
      </c>
      <c r="F265" s="28">
        <f>IF(OR(D265="Darba diena",D265="Pārcelta darba diena"),IF(AND(E265="Jā",Tabele!$H$4&gt;=7),Tabele!$H$4-1,Tabele!$H$4),0)</f>
      </c>
    </row>
    <row r="266" spans="1:6" x14ac:dyDescent="0.25">
      <c r="A266" s="27">
        <v>46287</v>
      </c>
      <c r="B266" t="s">
        <v>63</v>
      </c>
      <c r="C266" t="s">
        <v>22</v>
      </c>
      <c r="D266" t="s">
        <v>62</v>
      </c>
      <c r="E266" t="s">
        <v>22</v>
      </c>
      <c r="F266" s="28">
        <f>IF(OR(D266="Darba diena",D266="Pārcelta darba diena"),IF(AND(E266="Jā",Tabele!$H$4&gt;=7),Tabele!$H$4-1,Tabele!$H$4),0)</f>
      </c>
    </row>
    <row r="267" spans="1:6" x14ac:dyDescent="0.25">
      <c r="A267" s="27">
        <v>46288</v>
      </c>
      <c r="B267" t="s">
        <v>64</v>
      </c>
      <c r="C267" t="s">
        <v>22</v>
      </c>
      <c r="D267" t="s">
        <v>62</v>
      </c>
      <c r="E267" t="s">
        <v>22</v>
      </c>
      <c r="F267" s="28">
        <f>IF(OR(D267="Darba diena",D267="Pārcelta darba diena"),IF(AND(E267="Jā",Tabele!$H$4&gt;=7),Tabele!$H$4-1,Tabele!$H$4),0)</f>
      </c>
    </row>
    <row r="268" spans="1:6" x14ac:dyDescent="0.25">
      <c r="A268" s="27">
        <v>46289</v>
      </c>
      <c r="B268" t="s">
        <v>53</v>
      </c>
      <c r="C268" t="s">
        <v>22</v>
      </c>
      <c r="D268" t="s">
        <v>62</v>
      </c>
      <c r="E268" t="s">
        <v>22</v>
      </c>
      <c r="F268" s="28">
        <f>IF(OR(D268="Darba diena",D268="Pārcelta darba diena"),IF(AND(E268="Jā",Tabele!$H$4&gt;=7),Tabele!$H$4-1,Tabele!$H$4),0)</f>
      </c>
    </row>
    <row r="269" spans="1:6" x14ac:dyDescent="0.25">
      <c r="A269" s="27">
        <v>46290</v>
      </c>
      <c r="B269" t="s">
        <v>55</v>
      </c>
      <c r="C269" t="s">
        <v>22</v>
      </c>
      <c r="D269" t="s">
        <v>62</v>
      </c>
      <c r="E269" t="s">
        <v>22</v>
      </c>
      <c r="F269" s="28">
        <f>IF(OR(D269="Darba diena",D269="Pārcelta darba diena"),IF(AND(E269="Jā",Tabele!$H$4&gt;=7),Tabele!$H$4-1,Tabele!$H$4),0)</f>
      </c>
    </row>
    <row r="270" spans="1:6" x14ac:dyDescent="0.25">
      <c r="A270" s="34">
        <v>46291</v>
      </c>
      <c r="B270" s="35" t="s">
        <v>58</v>
      </c>
      <c r="C270" s="35" t="s">
        <v>22</v>
      </c>
      <c r="D270" s="35" t="s">
        <v>59</v>
      </c>
      <c r="E270" s="35" t="s">
        <v>22</v>
      </c>
      <c r="F270" s="36">
        <f>IF(OR(D270="Darba diena",D270="Pārcelta darba diena"),IF(AND(E270="Jā",Tabele!$H$4&gt;=7),Tabele!$H$4-1,Tabele!$H$4),0)</f>
      </c>
    </row>
    <row r="271" spans="1:6" x14ac:dyDescent="0.25">
      <c r="A271" s="34">
        <v>46292</v>
      </c>
      <c r="B271" s="35" t="s">
        <v>60</v>
      </c>
      <c r="C271" s="35" t="s">
        <v>22</v>
      </c>
      <c r="D271" s="35" t="s">
        <v>59</v>
      </c>
      <c r="E271" s="35" t="s">
        <v>22</v>
      </c>
      <c r="F271" s="36">
        <f>IF(OR(D271="Darba diena",D271="Pārcelta darba diena"),IF(AND(E271="Jā",Tabele!$H$4&gt;=7),Tabele!$H$4-1,Tabele!$H$4),0)</f>
      </c>
    </row>
    <row r="272" spans="1:6" x14ac:dyDescent="0.25">
      <c r="A272" s="27">
        <v>46293</v>
      </c>
      <c r="B272" t="s">
        <v>61</v>
      </c>
      <c r="C272" t="s">
        <v>22</v>
      </c>
      <c r="D272" t="s">
        <v>62</v>
      </c>
      <c r="E272" t="s">
        <v>22</v>
      </c>
      <c r="F272" s="28">
        <f>IF(OR(D272="Darba diena",D272="Pārcelta darba diena"),IF(AND(E272="Jā",Tabele!$H$4&gt;=7),Tabele!$H$4-1,Tabele!$H$4),0)</f>
      </c>
    </row>
    <row r="273" spans="1:6" x14ac:dyDescent="0.25">
      <c r="A273" s="27">
        <v>46294</v>
      </c>
      <c r="B273" t="s">
        <v>63</v>
      </c>
      <c r="C273" t="s">
        <v>22</v>
      </c>
      <c r="D273" t="s">
        <v>62</v>
      </c>
      <c r="E273" t="s">
        <v>22</v>
      </c>
      <c r="F273" s="28">
        <f>IF(OR(D273="Darba diena",D273="Pārcelta darba diena"),IF(AND(E273="Jā",Tabele!$H$4&gt;=7),Tabele!$H$4-1,Tabele!$H$4),0)</f>
      </c>
    </row>
    <row r="274" spans="1:6" x14ac:dyDescent="0.25">
      <c r="A274" s="27">
        <v>46295</v>
      </c>
      <c r="B274" t="s">
        <v>64</v>
      </c>
      <c r="C274" t="s">
        <v>22</v>
      </c>
      <c r="D274" t="s">
        <v>62</v>
      </c>
      <c r="E274" t="s">
        <v>22</v>
      </c>
      <c r="F274" s="28">
        <f>IF(OR(D274="Darba diena",D274="Pārcelta darba diena"),IF(AND(E274="Jā",Tabele!$H$4&gt;=7),Tabele!$H$4-1,Tabele!$H$4),0)</f>
      </c>
    </row>
    <row r="275" spans="1:6" x14ac:dyDescent="0.25">
      <c r="A275" s="27">
        <v>46296</v>
      </c>
      <c r="B275" t="s">
        <v>53</v>
      </c>
      <c r="C275" t="s">
        <v>22</v>
      </c>
      <c r="D275" t="s">
        <v>62</v>
      </c>
      <c r="E275" t="s">
        <v>22</v>
      </c>
      <c r="F275" s="28">
        <f>IF(OR(D275="Darba diena",D275="Pārcelta darba diena"),IF(AND(E275="Jā",Tabele!$H$4&gt;=7),Tabele!$H$4-1,Tabele!$H$4),0)</f>
      </c>
    </row>
    <row r="276" spans="1:6" x14ac:dyDescent="0.25">
      <c r="A276" s="27">
        <v>46297</v>
      </c>
      <c r="B276" t="s">
        <v>55</v>
      </c>
      <c r="C276" t="s">
        <v>22</v>
      </c>
      <c r="D276" t="s">
        <v>62</v>
      </c>
      <c r="E276" t="s">
        <v>22</v>
      </c>
      <c r="F276" s="28">
        <f>IF(OR(D276="Darba diena",D276="Pārcelta darba diena"),IF(AND(E276="Jā",Tabele!$H$4&gt;=7),Tabele!$H$4-1,Tabele!$H$4),0)</f>
      </c>
    </row>
    <row r="277" spans="1:6" x14ac:dyDescent="0.25">
      <c r="A277" s="34">
        <v>46298</v>
      </c>
      <c r="B277" s="35" t="s">
        <v>58</v>
      </c>
      <c r="C277" s="35" t="s">
        <v>22</v>
      </c>
      <c r="D277" s="35" t="s">
        <v>59</v>
      </c>
      <c r="E277" s="35" t="s">
        <v>22</v>
      </c>
      <c r="F277" s="36">
        <f>IF(OR(D277="Darba diena",D277="Pārcelta darba diena"),IF(AND(E277="Jā",Tabele!$H$4&gt;=7),Tabele!$H$4-1,Tabele!$H$4),0)</f>
      </c>
    </row>
    <row r="278" spans="1:6" x14ac:dyDescent="0.25">
      <c r="A278" s="34">
        <v>46299</v>
      </c>
      <c r="B278" s="35" t="s">
        <v>60</v>
      </c>
      <c r="C278" s="35" t="s">
        <v>22</v>
      </c>
      <c r="D278" s="35" t="s">
        <v>59</v>
      </c>
      <c r="E278" s="35" t="s">
        <v>22</v>
      </c>
      <c r="F278" s="36">
        <f>IF(OR(D278="Darba diena",D278="Pārcelta darba diena"),IF(AND(E278="Jā",Tabele!$H$4&gt;=7),Tabele!$H$4-1,Tabele!$H$4),0)</f>
      </c>
    </row>
    <row r="279" spans="1:6" x14ac:dyDescent="0.25">
      <c r="A279" s="27">
        <v>46300</v>
      </c>
      <c r="B279" t="s">
        <v>61</v>
      </c>
      <c r="C279" t="s">
        <v>22</v>
      </c>
      <c r="D279" t="s">
        <v>62</v>
      </c>
      <c r="E279" t="s">
        <v>22</v>
      </c>
      <c r="F279" s="28">
        <f>IF(OR(D279="Darba diena",D279="Pārcelta darba diena"),IF(AND(E279="Jā",Tabele!$H$4&gt;=7),Tabele!$H$4-1,Tabele!$H$4),0)</f>
      </c>
    </row>
    <row r="280" spans="1:6" x14ac:dyDescent="0.25">
      <c r="A280" s="27">
        <v>46301</v>
      </c>
      <c r="B280" t="s">
        <v>63</v>
      </c>
      <c r="C280" t="s">
        <v>22</v>
      </c>
      <c r="D280" t="s">
        <v>62</v>
      </c>
      <c r="E280" t="s">
        <v>22</v>
      </c>
      <c r="F280" s="28">
        <f>IF(OR(D280="Darba diena",D280="Pārcelta darba diena"),IF(AND(E280="Jā",Tabele!$H$4&gt;=7),Tabele!$H$4-1,Tabele!$H$4),0)</f>
      </c>
    </row>
    <row r="281" spans="1:6" x14ac:dyDescent="0.25">
      <c r="A281" s="27">
        <v>46302</v>
      </c>
      <c r="B281" t="s">
        <v>64</v>
      </c>
      <c r="C281" t="s">
        <v>22</v>
      </c>
      <c r="D281" t="s">
        <v>62</v>
      </c>
      <c r="E281" t="s">
        <v>22</v>
      </c>
      <c r="F281" s="28">
        <f>IF(OR(D281="Darba diena",D281="Pārcelta darba diena"),IF(AND(E281="Jā",Tabele!$H$4&gt;=7),Tabele!$H$4-1,Tabele!$H$4),0)</f>
      </c>
    </row>
    <row r="282" spans="1:6" x14ac:dyDescent="0.25">
      <c r="A282" s="27">
        <v>46303</v>
      </c>
      <c r="B282" t="s">
        <v>53</v>
      </c>
      <c r="C282" t="s">
        <v>22</v>
      </c>
      <c r="D282" t="s">
        <v>62</v>
      </c>
      <c r="E282" t="s">
        <v>22</v>
      </c>
      <c r="F282" s="28">
        <f>IF(OR(D282="Darba diena",D282="Pārcelta darba diena"),IF(AND(E282="Jā",Tabele!$H$4&gt;=7),Tabele!$H$4-1,Tabele!$H$4),0)</f>
      </c>
    </row>
    <row r="283" spans="1:6" x14ac:dyDescent="0.25">
      <c r="A283" s="27">
        <v>46304</v>
      </c>
      <c r="B283" t="s">
        <v>55</v>
      </c>
      <c r="C283" t="s">
        <v>22</v>
      </c>
      <c r="D283" t="s">
        <v>62</v>
      </c>
      <c r="E283" t="s">
        <v>22</v>
      </c>
      <c r="F283" s="28">
        <f>IF(OR(D283="Darba diena",D283="Pārcelta darba diena"),IF(AND(E283="Jā",Tabele!$H$4&gt;=7),Tabele!$H$4-1,Tabele!$H$4),0)</f>
      </c>
    </row>
    <row r="284" spans="1:6" x14ac:dyDescent="0.25">
      <c r="A284" s="34">
        <v>46305</v>
      </c>
      <c r="B284" s="35" t="s">
        <v>58</v>
      </c>
      <c r="C284" s="35" t="s">
        <v>22</v>
      </c>
      <c r="D284" s="35" t="s">
        <v>59</v>
      </c>
      <c r="E284" s="35" t="s">
        <v>22</v>
      </c>
      <c r="F284" s="36">
        <f>IF(OR(D284="Darba diena",D284="Pārcelta darba diena"),IF(AND(E284="Jā",Tabele!$H$4&gt;=7),Tabele!$H$4-1,Tabele!$H$4),0)</f>
      </c>
    </row>
    <row r="285" spans="1:6" x14ac:dyDescent="0.25">
      <c r="A285" s="34">
        <v>46306</v>
      </c>
      <c r="B285" s="35" t="s">
        <v>60</v>
      </c>
      <c r="C285" s="35" t="s">
        <v>22</v>
      </c>
      <c r="D285" s="35" t="s">
        <v>59</v>
      </c>
      <c r="E285" s="35" t="s">
        <v>22</v>
      </c>
      <c r="F285" s="36">
        <f>IF(OR(D285="Darba diena",D285="Pārcelta darba diena"),IF(AND(E285="Jā",Tabele!$H$4&gt;=7),Tabele!$H$4-1,Tabele!$H$4),0)</f>
      </c>
    </row>
    <row r="286" spans="1:6" x14ac:dyDescent="0.25">
      <c r="A286" s="27">
        <v>46307</v>
      </c>
      <c r="B286" t="s">
        <v>61</v>
      </c>
      <c r="C286" t="s">
        <v>22</v>
      </c>
      <c r="D286" t="s">
        <v>62</v>
      </c>
      <c r="E286" t="s">
        <v>22</v>
      </c>
      <c r="F286" s="28">
        <f>IF(OR(D286="Darba diena",D286="Pārcelta darba diena"),IF(AND(E286="Jā",Tabele!$H$4&gt;=7),Tabele!$H$4-1,Tabele!$H$4),0)</f>
      </c>
    </row>
    <row r="287" spans="1:6" x14ac:dyDescent="0.25">
      <c r="A287" s="27">
        <v>46308</v>
      </c>
      <c r="B287" t="s">
        <v>63</v>
      </c>
      <c r="C287" t="s">
        <v>22</v>
      </c>
      <c r="D287" t="s">
        <v>62</v>
      </c>
      <c r="E287" t="s">
        <v>22</v>
      </c>
      <c r="F287" s="28">
        <f>IF(OR(D287="Darba diena",D287="Pārcelta darba diena"),IF(AND(E287="Jā",Tabele!$H$4&gt;=7),Tabele!$H$4-1,Tabele!$H$4),0)</f>
      </c>
    </row>
    <row r="288" spans="1:6" x14ac:dyDescent="0.25">
      <c r="A288" s="27">
        <v>46309</v>
      </c>
      <c r="B288" t="s">
        <v>64</v>
      </c>
      <c r="C288" t="s">
        <v>22</v>
      </c>
      <c r="D288" t="s">
        <v>62</v>
      </c>
      <c r="E288" t="s">
        <v>22</v>
      </c>
      <c r="F288" s="28">
        <f>IF(OR(D288="Darba diena",D288="Pārcelta darba diena"),IF(AND(E288="Jā",Tabele!$H$4&gt;=7),Tabele!$H$4-1,Tabele!$H$4),0)</f>
      </c>
    </row>
    <row r="289" spans="1:6" x14ac:dyDescent="0.25">
      <c r="A289" s="27">
        <v>46310</v>
      </c>
      <c r="B289" t="s">
        <v>53</v>
      </c>
      <c r="C289" t="s">
        <v>22</v>
      </c>
      <c r="D289" t="s">
        <v>62</v>
      </c>
      <c r="E289" t="s">
        <v>22</v>
      </c>
      <c r="F289" s="28">
        <f>IF(OR(D289="Darba diena",D289="Pārcelta darba diena"),IF(AND(E289="Jā",Tabele!$H$4&gt;=7),Tabele!$H$4-1,Tabele!$H$4),0)</f>
      </c>
    </row>
    <row r="290" spans="1:6" x14ac:dyDescent="0.25">
      <c r="A290" s="27">
        <v>46311</v>
      </c>
      <c r="B290" t="s">
        <v>55</v>
      </c>
      <c r="C290" t="s">
        <v>22</v>
      </c>
      <c r="D290" t="s">
        <v>62</v>
      </c>
      <c r="E290" t="s">
        <v>22</v>
      </c>
      <c r="F290" s="28">
        <f>IF(OR(D290="Darba diena",D290="Pārcelta darba diena"),IF(AND(E290="Jā",Tabele!$H$4&gt;=7),Tabele!$H$4-1,Tabele!$H$4),0)</f>
      </c>
    </row>
    <row r="291" spans="1:6" x14ac:dyDescent="0.25">
      <c r="A291" s="34">
        <v>46312</v>
      </c>
      <c r="B291" s="35" t="s">
        <v>58</v>
      </c>
      <c r="C291" s="35" t="s">
        <v>22</v>
      </c>
      <c r="D291" s="35" t="s">
        <v>59</v>
      </c>
      <c r="E291" s="35" t="s">
        <v>22</v>
      </c>
      <c r="F291" s="36">
        <f>IF(OR(D291="Darba diena",D291="Pārcelta darba diena"),IF(AND(E291="Jā",Tabele!$H$4&gt;=7),Tabele!$H$4-1,Tabele!$H$4),0)</f>
      </c>
    </row>
    <row r="292" spans="1:6" x14ac:dyDescent="0.25">
      <c r="A292" s="34">
        <v>46313</v>
      </c>
      <c r="B292" s="35" t="s">
        <v>60</v>
      </c>
      <c r="C292" s="35" t="s">
        <v>22</v>
      </c>
      <c r="D292" s="35" t="s">
        <v>59</v>
      </c>
      <c r="E292" s="35" t="s">
        <v>22</v>
      </c>
      <c r="F292" s="36">
        <f>IF(OR(D292="Darba diena",D292="Pārcelta darba diena"),IF(AND(E292="Jā",Tabele!$H$4&gt;=7),Tabele!$H$4-1,Tabele!$H$4),0)</f>
      </c>
    </row>
    <row r="293" spans="1:6" x14ac:dyDescent="0.25">
      <c r="A293" s="27">
        <v>46314</v>
      </c>
      <c r="B293" t="s">
        <v>61</v>
      </c>
      <c r="C293" t="s">
        <v>22</v>
      </c>
      <c r="D293" t="s">
        <v>62</v>
      </c>
      <c r="E293" t="s">
        <v>22</v>
      </c>
      <c r="F293" s="28">
        <f>IF(OR(D293="Darba diena",D293="Pārcelta darba diena"),IF(AND(E293="Jā",Tabele!$H$4&gt;=7),Tabele!$H$4-1,Tabele!$H$4),0)</f>
      </c>
    </row>
    <row r="294" spans="1:6" x14ac:dyDescent="0.25">
      <c r="A294" s="27">
        <v>46315</v>
      </c>
      <c r="B294" t="s">
        <v>63</v>
      </c>
      <c r="C294" t="s">
        <v>22</v>
      </c>
      <c r="D294" t="s">
        <v>62</v>
      </c>
      <c r="E294" t="s">
        <v>22</v>
      </c>
      <c r="F294" s="28">
        <f>IF(OR(D294="Darba diena",D294="Pārcelta darba diena"),IF(AND(E294="Jā",Tabele!$H$4&gt;=7),Tabele!$H$4-1,Tabele!$H$4),0)</f>
      </c>
    </row>
    <row r="295" spans="1:6" x14ac:dyDescent="0.25">
      <c r="A295" s="27">
        <v>46316</v>
      </c>
      <c r="B295" t="s">
        <v>64</v>
      </c>
      <c r="C295" t="s">
        <v>22</v>
      </c>
      <c r="D295" t="s">
        <v>62</v>
      </c>
      <c r="E295" t="s">
        <v>22</v>
      </c>
      <c r="F295" s="28">
        <f>IF(OR(D295="Darba diena",D295="Pārcelta darba diena"),IF(AND(E295="Jā",Tabele!$H$4&gt;=7),Tabele!$H$4-1,Tabele!$H$4),0)</f>
      </c>
    </row>
    <row r="296" spans="1:6" x14ac:dyDescent="0.25">
      <c r="A296" s="27">
        <v>46317</v>
      </c>
      <c r="B296" t="s">
        <v>53</v>
      </c>
      <c r="C296" t="s">
        <v>22</v>
      </c>
      <c r="D296" t="s">
        <v>62</v>
      </c>
      <c r="E296" t="s">
        <v>22</v>
      </c>
      <c r="F296" s="28">
        <f>IF(OR(D296="Darba diena",D296="Pārcelta darba diena"),IF(AND(E296="Jā",Tabele!$H$4&gt;=7),Tabele!$H$4-1,Tabele!$H$4),0)</f>
      </c>
    </row>
    <row r="297" spans="1:6" x14ac:dyDescent="0.25">
      <c r="A297" s="27">
        <v>46318</v>
      </c>
      <c r="B297" t="s">
        <v>55</v>
      </c>
      <c r="C297" t="s">
        <v>22</v>
      </c>
      <c r="D297" t="s">
        <v>62</v>
      </c>
      <c r="E297" t="s">
        <v>22</v>
      </c>
      <c r="F297" s="28">
        <f>IF(OR(D297="Darba diena",D297="Pārcelta darba diena"),IF(AND(E297="Jā",Tabele!$H$4&gt;=7),Tabele!$H$4-1,Tabele!$H$4),0)</f>
      </c>
    </row>
    <row r="298" spans="1:6" x14ac:dyDescent="0.25">
      <c r="A298" s="34">
        <v>46319</v>
      </c>
      <c r="B298" s="35" t="s">
        <v>58</v>
      </c>
      <c r="C298" s="35" t="s">
        <v>22</v>
      </c>
      <c r="D298" s="35" t="s">
        <v>59</v>
      </c>
      <c r="E298" s="35" t="s">
        <v>22</v>
      </c>
      <c r="F298" s="36">
        <f>IF(OR(D298="Darba diena",D298="Pārcelta darba diena"),IF(AND(E298="Jā",Tabele!$H$4&gt;=7),Tabele!$H$4-1,Tabele!$H$4),0)</f>
      </c>
    </row>
    <row r="299" spans="1:6" x14ac:dyDescent="0.25">
      <c r="A299" s="34">
        <v>46320</v>
      </c>
      <c r="B299" s="35" t="s">
        <v>60</v>
      </c>
      <c r="C299" s="35" t="s">
        <v>22</v>
      </c>
      <c r="D299" s="35" t="s">
        <v>59</v>
      </c>
      <c r="E299" s="35" t="s">
        <v>22</v>
      </c>
      <c r="F299" s="36">
        <f>IF(OR(D299="Darba diena",D299="Pārcelta darba diena"),IF(AND(E299="Jā",Tabele!$H$4&gt;=7),Tabele!$H$4-1,Tabele!$H$4),0)</f>
      </c>
    </row>
    <row r="300" spans="1:6" x14ac:dyDescent="0.25">
      <c r="A300" s="27">
        <v>46321</v>
      </c>
      <c r="B300" t="s">
        <v>61</v>
      </c>
      <c r="C300" t="s">
        <v>22</v>
      </c>
      <c r="D300" t="s">
        <v>62</v>
      </c>
      <c r="E300" t="s">
        <v>22</v>
      </c>
      <c r="F300" s="28">
        <f>IF(OR(D300="Darba diena",D300="Pārcelta darba diena"),IF(AND(E300="Jā",Tabele!$H$4&gt;=7),Tabele!$H$4-1,Tabele!$H$4),0)</f>
      </c>
    </row>
    <row r="301" spans="1:6" x14ac:dyDescent="0.25">
      <c r="A301" s="27">
        <v>46322</v>
      </c>
      <c r="B301" t="s">
        <v>63</v>
      </c>
      <c r="C301" t="s">
        <v>22</v>
      </c>
      <c r="D301" t="s">
        <v>62</v>
      </c>
      <c r="E301" t="s">
        <v>22</v>
      </c>
      <c r="F301" s="28">
        <f>IF(OR(D301="Darba diena",D301="Pārcelta darba diena"),IF(AND(E301="Jā",Tabele!$H$4&gt;=7),Tabele!$H$4-1,Tabele!$H$4),0)</f>
      </c>
    </row>
    <row r="302" spans="1:6" x14ac:dyDescent="0.25">
      <c r="A302" s="27">
        <v>46323</v>
      </c>
      <c r="B302" t="s">
        <v>64</v>
      </c>
      <c r="C302" t="s">
        <v>22</v>
      </c>
      <c r="D302" t="s">
        <v>62</v>
      </c>
      <c r="E302" t="s">
        <v>22</v>
      </c>
      <c r="F302" s="28">
        <f>IF(OR(D302="Darba diena",D302="Pārcelta darba diena"),IF(AND(E302="Jā",Tabele!$H$4&gt;=7),Tabele!$H$4-1,Tabele!$H$4),0)</f>
      </c>
    </row>
    <row r="303" spans="1:6" x14ac:dyDescent="0.25">
      <c r="A303" s="27">
        <v>46324</v>
      </c>
      <c r="B303" t="s">
        <v>53</v>
      </c>
      <c r="C303" t="s">
        <v>22</v>
      </c>
      <c r="D303" t="s">
        <v>62</v>
      </c>
      <c r="E303" t="s">
        <v>22</v>
      </c>
      <c r="F303" s="28">
        <f>IF(OR(D303="Darba diena",D303="Pārcelta darba diena"),IF(AND(E303="Jā",Tabele!$H$4&gt;=7),Tabele!$H$4-1,Tabele!$H$4),0)</f>
      </c>
    </row>
    <row r="304" spans="1:6" x14ac:dyDescent="0.25">
      <c r="A304" s="27">
        <v>46325</v>
      </c>
      <c r="B304" t="s">
        <v>55</v>
      </c>
      <c r="C304" t="s">
        <v>22</v>
      </c>
      <c r="D304" t="s">
        <v>62</v>
      </c>
      <c r="E304" t="s">
        <v>22</v>
      </c>
      <c r="F304" s="28">
        <f>IF(OR(D304="Darba diena",D304="Pārcelta darba diena"),IF(AND(E304="Jā",Tabele!$H$4&gt;=7),Tabele!$H$4-1,Tabele!$H$4),0)</f>
      </c>
    </row>
    <row r="305" spans="1:6" x14ac:dyDescent="0.25">
      <c r="A305" s="34">
        <v>46326</v>
      </c>
      <c r="B305" s="35" t="s">
        <v>58</v>
      </c>
      <c r="C305" s="35" t="s">
        <v>22</v>
      </c>
      <c r="D305" s="35" t="s">
        <v>59</v>
      </c>
      <c r="E305" s="35" t="s">
        <v>22</v>
      </c>
      <c r="F305" s="36">
        <f>IF(OR(D305="Darba diena",D305="Pārcelta darba diena"),IF(AND(E305="Jā",Tabele!$H$4&gt;=7),Tabele!$H$4-1,Tabele!$H$4),0)</f>
      </c>
    </row>
    <row r="306" spans="1:6" x14ac:dyDescent="0.25">
      <c r="A306" s="34">
        <v>46327</v>
      </c>
      <c r="B306" s="35" t="s">
        <v>60</v>
      </c>
      <c r="C306" s="35" t="s">
        <v>22</v>
      </c>
      <c r="D306" s="35" t="s">
        <v>59</v>
      </c>
      <c r="E306" s="35" t="s">
        <v>22</v>
      </c>
      <c r="F306" s="36">
        <f>IF(OR(D306="Darba diena",D306="Pārcelta darba diena"),IF(AND(E306="Jā",Tabele!$H$4&gt;=7),Tabele!$H$4-1,Tabele!$H$4),0)</f>
      </c>
    </row>
    <row r="307" spans="1:6" x14ac:dyDescent="0.25">
      <c r="A307" s="27">
        <v>46328</v>
      </c>
      <c r="B307" t="s">
        <v>61</v>
      </c>
      <c r="C307" t="s">
        <v>22</v>
      </c>
      <c r="D307" t="s">
        <v>62</v>
      </c>
      <c r="E307" t="s">
        <v>22</v>
      </c>
      <c r="F307" s="28">
        <f>IF(OR(D307="Darba diena",D307="Pārcelta darba diena"),IF(AND(E307="Jā",Tabele!$H$4&gt;=7),Tabele!$H$4-1,Tabele!$H$4),0)</f>
      </c>
    </row>
    <row r="308" spans="1:6" x14ac:dyDescent="0.25">
      <c r="A308" s="27">
        <v>46329</v>
      </c>
      <c r="B308" t="s">
        <v>63</v>
      </c>
      <c r="C308" t="s">
        <v>22</v>
      </c>
      <c r="D308" t="s">
        <v>62</v>
      </c>
      <c r="E308" t="s">
        <v>22</v>
      </c>
      <c r="F308" s="28">
        <f>IF(OR(D308="Darba diena",D308="Pārcelta darba diena"),IF(AND(E308="Jā",Tabele!$H$4&gt;=7),Tabele!$H$4-1,Tabele!$H$4),0)</f>
      </c>
    </row>
    <row r="309" spans="1:6" x14ac:dyDescent="0.25">
      <c r="A309" s="27">
        <v>46330</v>
      </c>
      <c r="B309" t="s">
        <v>64</v>
      </c>
      <c r="C309" t="s">
        <v>22</v>
      </c>
      <c r="D309" t="s">
        <v>62</v>
      </c>
      <c r="E309" t="s">
        <v>22</v>
      </c>
      <c r="F309" s="28">
        <f>IF(OR(D309="Darba diena",D309="Pārcelta darba diena"),IF(AND(E309="Jā",Tabele!$H$4&gt;=7),Tabele!$H$4-1,Tabele!$H$4),0)</f>
      </c>
    </row>
    <row r="310" spans="1:6" x14ac:dyDescent="0.25">
      <c r="A310" s="27">
        <v>46331</v>
      </c>
      <c r="B310" t="s">
        <v>53</v>
      </c>
      <c r="C310" t="s">
        <v>22</v>
      </c>
      <c r="D310" t="s">
        <v>62</v>
      </c>
      <c r="E310" t="s">
        <v>22</v>
      </c>
      <c r="F310" s="28">
        <f>IF(OR(D310="Darba diena",D310="Pārcelta darba diena"),IF(AND(E310="Jā",Tabele!$H$4&gt;=7),Tabele!$H$4-1,Tabele!$H$4),0)</f>
      </c>
    </row>
    <row r="311" spans="1:6" x14ac:dyDescent="0.25">
      <c r="A311" s="27">
        <v>46332</v>
      </c>
      <c r="B311" t="s">
        <v>55</v>
      </c>
      <c r="C311" t="s">
        <v>22</v>
      </c>
      <c r="D311" t="s">
        <v>62</v>
      </c>
      <c r="E311" t="s">
        <v>22</v>
      </c>
      <c r="F311" s="28">
        <f>IF(OR(D311="Darba diena",D311="Pārcelta darba diena"),IF(AND(E311="Jā",Tabele!$H$4&gt;=7),Tabele!$H$4-1,Tabele!$H$4),0)</f>
      </c>
    </row>
    <row r="312" spans="1:6" x14ac:dyDescent="0.25">
      <c r="A312" s="34">
        <v>46333</v>
      </c>
      <c r="B312" s="35" t="s">
        <v>58</v>
      </c>
      <c r="C312" s="35" t="s">
        <v>22</v>
      </c>
      <c r="D312" s="35" t="s">
        <v>59</v>
      </c>
      <c r="E312" s="35" t="s">
        <v>22</v>
      </c>
      <c r="F312" s="36">
        <f>IF(OR(D312="Darba diena",D312="Pārcelta darba diena"),IF(AND(E312="Jā",Tabele!$H$4&gt;=7),Tabele!$H$4-1,Tabele!$H$4),0)</f>
      </c>
    </row>
    <row r="313" spans="1:6" x14ac:dyDescent="0.25">
      <c r="A313" s="34">
        <v>46334</v>
      </c>
      <c r="B313" s="35" t="s">
        <v>60</v>
      </c>
      <c r="C313" s="35" t="s">
        <v>22</v>
      </c>
      <c r="D313" s="35" t="s">
        <v>59</v>
      </c>
      <c r="E313" s="35" t="s">
        <v>22</v>
      </c>
      <c r="F313" s="36">
        <f>IF(OR(D313="Darba diena",D313="Pārcelta darba diena"),IF(AND(E313="Jā",Tabele!$H$4&gt;=7),Tabele!$H$4-1,Tabele!$H$4),0)</f>
      </c>
    </row>
    <row r="314" spans="1:6" x14ac:dyDescent="0.25">
      <c r="A314" s="27">
        <v>46335</v>
      </c>
      <c r="B314" t="s">
        <v>61</v>
      </c>
      <c r="C314" t="s">
        <v>22</v>
      </c>
      <c r="D314" t="s">
        <v>62</v>
      </c>
      <c r="E314" t="s">
        <v>22</v>
      </c>
      <c r="F314" s="28">
        <f>IF(OR(D314="Darba diena",D314="Pārcelta darba diena"),IF(AND(E314="Jā",Tabele!$H$4&gt;=7),Tabele!$H$4-1,Tabele!$H$4),0)</f>
      </c>
    </row>
    <row r="315" spans="1:6" x14ac:dyDescent="0.25">
      <c r="A315" s="27">
        <v>46336</v>
      </c>
      <c r="B315" t="s">
        <v>63</v>
      </c>
      <c r="C315" t="s">
        <v>22</v>
      </c>
      <c r="D315" t="s">
        <v>62</v>
      </c>
      <c r="E315" t="s">
        <v>22</v>
      </c>
      <c r="F315" s="28">
        <f>IF(OR(D315="Darba diena",D315="Pārcelta darba diena"),IF(AND(E315="Jā",Tabele!$H$4&gt;=7),Tabele!$H$4-1,Tabele!$H$4),0)</f>
      </c>
    </row>
    <row r="316" spans="1:6" x14ac:dyDescent="0.25">
      <c r="A316" s="27">
        <v>46337</v>
      </c>
      <c r="B316" t="s">
        <v>64</v>
      </c>
      <c r="C316" t="s">
        <v>22</v>
      </c>
      <c r="D316" t="s">
        <v>62</v>
      </c>
      <c r="E316" t="s">
        <v>22</v>
      </c>
      <c r="F316" s="28">
        <f>IF(OR(D316="Darba diena",D316="Pārcelta darba diena"),IF(AND(E316="Jā",Tabele!$H$4&gt;=7),Tabele!$H$4-1,Tabele!$H$4),0)</f>
      </c>
    </row>
    <row r="317" spans="1:6" x14ac:dyDescent="0.25">
      <c r="A317" s="27">
        <v>46338</v>
      </c>
      <c r="B317" t="s">
        <v>53</v>
      </c>
      <c r="C317" t="s">
        <v>22</v>
      </c>
      <c r="D317" t="s">
        <v>62</v>
      </c>
      <c r="E317" t="s">
        <v>22</v>
      </c>
      <c r="F317" s="28">
        <f>IF(OR(D317="Darba diena",D317="Pārcelta darba diena"),IF(AND(E317="Jā",Tabele!$H$4&gt;=7),Tabele!$H$4-1,Tabele!$H$4),0)</f>
      </c>
    </row>
    <row r="318" spans="1:6" x14ac:dyDescent="0.25">
      <c r="A318" s="27">
        <v>46339</v>
      </c>
      <c r="B318" t="s">
        <v>55</v>
      </c>
      <c r="C318" t="s">
        <v>22</v>
      </c>
      <c r="D318" t="s">
        <v>62</v>
      </c>
      <c r="E318" t="s">
        <v>22</v>
      </c>
      <c r="F318" s="28">
        <f>IF(OR(D318="Darba diena",D318="Pārcelta darba diena"),IF(AND(E318="Jā",Tabele!$H$4&gt;=7),Tabele!$H$4-1,Tabele!$H$4),0)</f>
      </c>
    </row>
    <row r="319" spans="1:6" x14ac:dyDescent="0.25">
      <c r="A319" s="34">
        <v>46340</v>
      </c>
      <c r="B319" s="35" t="s">
        <v>58</v>
      </c>
      <c r="C319" s="35" t="s">
        <v>22</v>
      </c>
      <c r="D319" s="35" t="s">
        <v>59</v>
      </c>
      <c r="E319" s="35" t="s">
        <v>22</v>
      </c>
      <c r="F319" s="36">
        <f>IF(OR(D319="Darba diena",D319="Pārcelta darba diena"),IF(AND(E319="Jā",Tabele!$H$4&gt;=7),Tabele!$H$4-1,Tabele!$H$4),0)</f>
      </c>
    </row>
    <row r="320" spans="1:6" x14ac:dyDescent="0.25">
      <c r="A320" s="34">
        <v>46341</v>
      </c>
      <c r="B320" s="35" t="s">
        <v>60</v>
      </c>
      <c r="C320" s="35" t="s">
        <v>22</v>
      </c>
      <c r="D320" s="35" t="s">
        <v>59</v>
      </c>
      <c r="E320" s="35" t="s">
        <v>22</v>
      </c>
      <c r="F320" s="36">
        <f>IF(OR(D320="Darba diena",D320="Pārcelta darba diena"),IF(AND(E320="Jā",Tabele!$H$4&gt;=7),Tabele!$H$4-1,Tabele!$H$4),0)</f>
      </c>
    </row>
    <row r="321" spans="1:6" x14ac:dyDescent="0.25">
      <c r="A321" s="27">
        <v>46342</v>
      </c>
      <c r="B321" t="s">
        <v>61</v>
      </c>
      <c r="C321" t="s">
        <v>22</v>
      </c>
      <c r="D321" t="s">
        <v>62</v>
      </c>
      <c r="E321" t="s">
        <v>22</v>
      </c>
      <c r="F321" s="28">
        <f>IF(OR(D321="Darba diena",D321="Pārcelta darba diena"),IF(AND(E321="Jā",Tabele!$H$4&gt;=7),Tabele!$H$4-1,Tabele!$H$4),0)</f>
      </c>
    </row>
    <row r="322" spans="1:6" x14ac:dyDescent="0.25">
      <c r="A322" s="27">
        <v>46343</v>
      </c>
      <c r="B322" t="s">
        <v>63</v>
      </c>
      <c r="C322" t="s">
        <v>22</v>
      </c>
      <c r="D322" t="s">
        <v>62</v>
      </c>
      <c r="E322" t="s">
        <v>67</v>
      </c>
      <c r="F322" s="28">
        <f>IF(OR(D322="Darba diena",D322="Pārcelta darba diena"),IF(AND(E322="Jā",Tabele!$H$4&gt;=7),Tabele!$H$4-1,Tabele!$H$4),0)</f>
      </c>
    </row>
    <row r="323" spans="1:6" x14ac:dyDescent="0.25">
      <c r="A323" s="31">
        <v>46344</v>
      </c>
      <c r="B323" s="32" t="s">
        <v>64</v>
      </c>
      <c r="C323" s="32" t="s">
        <v>77</v>
      </c>
      <c r="D323" s="32" t="s">
        <v>32</v>
      </c>
      <c r="E323" s="32" t="s">
        <v>22</v>
      </c>
      <c r="F323" s="33">
        <f>IF(OR(D323="Darba diena",D323="Pārcelta darba diena"),IF(AND(E323="Jā",Tabele!$H$4&gt;=7),Tabele!$H$4-1,Tabele!$H$4),0)</f>
      </c>
    </row>
    <row r="324" spans="1:6" x14ac:dyDescent="0.25">
      <c r="A324" s="27">
        <v>46345</v>
      </c>
      <c r="B324" t="s">
        <v>53</v>
      </c>
      <c r="C324" t="s">
        <v>22</v>
      </c>
      <c r="D324" t="s">
        <v>62</v>
      </c>
      <c r="E324" t="s">
        <v>22</v>
      </c>
      <c r="F324" s="28">
        <f>IF(OR(D324="Darba diena",D324="Pārcelta darba diena"),IF(AND(E324="Jā",Tabele!$H$4&gt;=7),Tabele!$H$4-1,Tabele!$H$4),0)</f>
      </c>
    </row>
    <row r="325" spans="1:6" x14ac:dyDescent="0.25">
      <c r="A325" s="27">
        <v>46346</v>
      </c>
      <c r="B325" t="s">
        <v>55</v>
      </c>
      <c r="C325" t="s">
        <v>22</v>
      </c>
      <c r="D325" t="s">
        <v>62</v>
      </c>
      <c r="E325" t="s">
        <v>22</v>
      </c>
      <c r="F325" s="28">
        <f>IF(OR(D325="Darba diena",D325="Pārcelta darba diena"),IF(AND(E325="Jā",Tabele!$H$4&gt;=7),Tabele!$H$4-1,Tabele!$H$4),0)</f>
      </c>
    </row>
    <row r="326" spans="1:6" x14ac:dyDescent="0.25">
      <c r="A326" s="34">
        <v>46347</v>
      </c>
      <c r="B326" s="35" t="s">
        <v>58</v>
      </c>
      <c r="C326" s="35" t="s">
        <v>22</v>
      </c>
      <c r="D326" s="35" t="s">
        <v>59</v>
      </c>
      <c r="E326" s="35" t="s">
        <v>22</v>
      </c>
      <c r="F326" s="36">
        <f>IF(OR(D326="Darba diena",D326="Pārcelta darba diena"),IF(AND(E326="Jā",Tabele!$H$4&gt;=7),Tabele!$H$4-1,Tabele!$H$4),0)</f>
      </c>
    </row>
    <row r="327" spans="1:6" x14ac:dyDescent="0.25">
      <c r="A327" s="34">
        <v>46348</v>
      </c>
      <c r="B327" s="35" t="s">
        <v>60</v>
      </c>
      <c r="C327" s="35" t="s">
        <v>22</v>
      </c>
      <c r="D327" s="35" t="s">
        <v>59</v>
      </c>
      <c r="E327" s="35" t="s">
        <v>22</v>
      </c>
      <c r="F327" s="36">
        <f>IF(OR(D327="Darba diena",D327="Pārcelta darba diena"),IF(AND(E327="Jā",Tabele!$H$4&gt;=7),Tabele!$H$4-1,Tabele!$H$4),0)</f>
      </c>
    </row>
    <row r="328" spans="1:6" x14ac:dyDescent="0.25">
      <c r="A328" s="27">
        <v>46349</v>
      </c>
      <c r="B328" t="s">
        <v>61</v>
      </c>
      <c r="C328" t="s">
        <v>22</v>
      </c>
      <c r="D328" t="s">
        <v>62</v>
      </c>
      <c r="E328" t="s">
        <v>22</v>
      </c>
      <c r="F328" s="28">
        <f>IF(OR(D328="Darba diena",D328="Pārcelta darba diena"),IF(AND(E328="Jā",Tabele!$H$4&gt;=7),Tabele!$H$4-1,Tabele!$H$4),0)</f>
      </c>
    </row>
    <row r="329" spans="1:6" x14ac:dyDescent="0.25">
      <c r="A329" s="27">
        <v>46350</v>
      </c>
      <c r="B329" t="s">
        <v>63</v>
      </c>
      <c r="C329" t="s">
        <v>22</v>
      </c>
      <c r="D329" t="s">
        <v>62</v>
      </c>
      <c r="E329" t="s">
        <v>22</v>
      </c>
      <c r="F329" s="28">
        <f>IF(OR(D329="Darba diena",D329="Pārcelta darba diena"),IF(AND(E329="Jā",Tabele!$H$4&gt;=7),Tabele!$H$4-1,Tabele!$H$4),0)</f>
      </c>
    </row>
    <row r="330" spans="1:6" x14ac:dyDescent="0.25">
      <c r="A330" s="27">
        <v>46351</v>
      </c>
      <c r="B330" t="s">
        <v>64</v>
      </c>
      <c r="C330" t="s">
        <v>22</v>
      </c>
      <c r="D330" t="s">
        <v>62</v>
      </c>
      <c r="E330" t="s">
        <v>22</v>
      </c>
      <c r="F330" s="28">
        <f>IF(OR(D330="Darba diena",D330="Pārcelta darba diena"),IF(AND(E330="Jā",Tabele!$H$4&gt;=7),Tabele!$H$4-1,Tabele!$H$4),0)</f>
      </c>
    </row>
    <row r="331" spans="1:6" x14ac:dyDescent="0.25">
      <c r="A331" s="27">
        <v>46352</v>
      </c>
      <c r="B331" t="s">
        <v>53</v>
      </c>
      <c r="C331" t="s">
        <v>22</v>
      </c>
      <c r="D331" t="s">
        <v>62</v>
      </c>
      <c r="E331" t="s">
        <v>22</v>
      </c>
      <c r="F331" s="28">
        <f>IF(OR(D331="Darba diena",D331="Pārcelta darba diena"),IF(AND(E331="Jā",Tabele!$H$4&gt;=7),Tabele!$H$4-1,Tabele!$H$4),0)</f>
      </c>
    </row>
    <row r="332" spans="1:6" x14ac:dyDescent="0.25">
      <c r="A332" s="27">
        <v>46353</v>
      </c>
      <c r="B332" t="s">
        <v>55</v>
      </c>
      <c r="C332" t="s">
        <v>22</v>
      </c>
      <c r="D332" t="s">
        <v>62</v>
      </c>
      <c r="E332" t="s">
        <v>22</v>
      </c>
      <c r="F332" s="28">
        <f>IF(OR(D332="Darba diena",D332="Pārcelta darba diena"),IF(AND(E332="Jā",Tabele!$H$4&gt;=7),Tabele!$H$4-1,Tabele!$H$4),0)</f>
      </c>
    </row>
    <row r="333" spans="1:6" x14ac:dyDescent="0.25">
      <c r="A333" s="34">
        <v>46354</v>
      </c>
      <c r="B333" s="35" t="s">
        <v>58</v>
      </c>
      <c r="C333" s="35" t="s">
        <v>22</v>
      </c>
      <c r="D333" s="35" t="s">
        <v>59</v>
      </c>
      <c r="E333" s="35" t="s">
        <v>22</v>
      </c>
      <c r="F333" s="36">
        <f>IF(OR(D333="Darba diena",D333="Pārcelta darba diena"),IF(AND(E333="Jā",Tabele!$H$4&gt;=7),Tabele!$H$4-1,Tabele!$H$4),0)</f>
      </c>
    </row>
    <row r="334" spans="1:6" x14ac:dyDescent="0.25">
      <c r="A334" s="34">
        <v>46355</v>
      </c>
      <c r="B334" s="35" t="s">
        <v>60</v>
      </c>
      <c r="C334" s="35" t="s">
        <v>22</v>
      </c>
      <c r="D334" s="35" t="s">
        <v>59</v>
      </c>
      <c r="E334" s="35" t="s">
        <v>22</v>
      </c>
      <c r="F334" s="36">
        <f>IF(OR(D334="Darba diena",D334="Pārcelta darba diena"),IF(AND(E334="Jā",Tabele!$H$4&gt;=7),Tabele!$H$4-1,Tabele!$H$4),0)</f>
      </c>
    </row>
    <row r="335" spans="1:6" x14ac:dyDescent="0.25">
      <c r="A335" s="27">
        <v>46356</v>
      </c>
      <c r="B335" t="s">
        <v>61</v>
      </c>
      <c r="C335" t="s">
        <v>22</v>
      </c>
      <c r="D335" t="s">
        <v>62</v>
      </c>
      <c r="E335" t="s">
        <v>22</v>
      </c>
      <c r="F335" s="28">
        <f>IF(OR(D335="Darba diena",D335="Pārcelta darba diena"),IF(AND(E335="Jā",Tabele!$H$4&gt;=7),Tabele!$H$4-1,Tabele!$H$4),0)</f>
      </c>
    </row>
    <row r="336" spans="1:6" x14ac:dyDescent="0.25">
      <c r="A336" s="27">
        <v>46357</v>
      </c>
      <c r="B336" t="s">
        <v>63</v>
      </c>
      <c r="C336" t="s">
        <v>22</v>
      </c>
      <c r="D336" t="s">
        <v>62</v>
      </c>
      <c r="E336" t="s">
        <v>22</v>
      </c>
      <c r="F336" s="28">
        <f>IF(OR(D336="Darba diena",D336="Pārcelta darba diena"),IF(AND(E336="Jā",Tabele!$H$4&gt;=7),Tabele!$H$4-1,Tabele!$H$4),0)</f>
      </c>
    </row>
    <row r="337" spans="1:6" x14ac:dyDescent="0.25">
      <c r="A337" s="27">
        <v>46358</v>
      </c>
      <c r="B337" t="s">
        <v>64</v>
      </c>
      <c r="C337" t="s">
        <v>22</v>
      </c>
      <c r="D337" t="s">
        <v>62</v>
      </c>
      <c r="E337" t="s">
        <v>22</v>
      </c>
      <c r="F337" s="28">
        <f>IF(OR(D337="Darba diena",D337="Pārcelta darba diena"),IF(AND(E337="Jā",Tabele!$H$4&gt;=7),Tabele!$H$4-1,Tabele!$H$4),0)</f>
      </c>
    </row>
    <row r="338" spans="1:6" x14ac:dyDescent="0.25">
      <c r="A338" s="27">
        <v>46359</v>
      </c>
      <c r="B338" t="s">
        <v>53</v>
      </c>
      <c r="C338" t="s">
        <v>22</v>
      </c>
      <c r="D338" t="s">
        <v>62</v>
      </c>
      <c r="E338" t="s">
        <v>22</v>
      </c>
      <c r="F338" s="28">
        <f>IF(OR(D338="Darba diena",D338="Pārcelta darba diena"),IF(AND(E338="Jā",Tabele!$H$4&gt;=7),Tabele!$H$4-1,Tabele!$H$4),0)</f>
      </c>
    </row>
    <row r="339" spans="1:6" x14ac:dyDescent="0.25">
      <c r="A339" s="27">
        <v>46360</v>
      </c>
      <c r="B339" t="s">
        <v>55</v>
      </c>
      <c r="C339" t="s">
        <v>22</v>
      </c>
      <c r="D339" t="s">
        <v>62</v>
      </c>
      <c r="E339" t="s">
        <v>22</v>
      </c>
      <c r="F339" s="28">
        <f>IF(OR(D339="Darba diena",D339="Pārcelta darba diena"),IF(AND(E339="Jā",Tabele!$H$4&gt;=7),Tabele!$H$4-1,Tabele!$H$4),0)</f>
      </c>
    </row>
    <row r="340" spans="1:6" x14ac:dyDescent="0.25">
      <c r="A340" s="34">
        <v>46361</v>
      </c>
      <c r="B340" s="35" t="s">
        <v>58</v>
      </c>
      <c r="C340" s="35" t="s">
        <v>22</v>
      </c>
      <c r="D340" s="35" t="s">
        <v>59</v>
      </c>
      <c r="E340" s="35" t="s">
        <v>22</v>
      </c>
      <c r="F340" s="36">
        <f>IF(OR(D340="Darba diena",D340="Pārcelta darba diena"),IF(AND(E340="Jā",Tabele!$H$4&gt;=7),Tabele!$H$4-1,Tabele!$H$4),0)</f>
      </c>
    </row>
    <row r="341" spans="1:6" x14ac:dyDescent="0.25">
      <c r="A341" s="34">
        <v>46362</v>
      </c>
      <c r="B341" s="35" t="s">
        <v>60</v>
      </c>
      <c r="C341" s="35" t="s">
        <v>22</v>
      </c>
      <c r="D341" s="35" t="s">
        <v>59</v>
      </c>
      <c r="E341" s="35" t="s">
        <v>22</v>
      </c>
      <c r="F341" s="36">
        <f>IF(OR(D341="Darba diena",D341="Pārcelta darba diena"),IF(AND(E341="Jā",Tabele!$H$4&gt;=7),Tabele!$H$4-1,Tabele!$H$4),0)</f>
      </c>
    </row>
    <row r="342" spans="1:6" x14ac:dyDescent="0.25">
      <c r="A342" s="27">
        <v>46363</v>
      </c>
      <c r="B342" t="s">
        <v>61</v>
      </c>
      <c r="C342" t="s">
        <v>22</v>
      </c>
      <c r="D342" t="s">
        <v>62</v>
      </c>
      <c r="E342" t="s">
        <v>22</v>
      </c>
      <c r="F342" s="28">
        <f>IF(OR(D342="Darba diena",D342="Pārcelta darba diena"),IF(AND(E342="Jā",Tabele!$H$4&gt;=7),Tabele!$H$4-1,Tabele!$H$4),0)</f>
      </c>
    </row>
    <row r="343" spans="1:6" x14ac:dyDescent="0.25">
      <c r="A343" s="27">
        <v>46364</v>
      </c>
      <c r="B343" t="s">
        <v>63</v>
      </c>
      <c r="C343" t="s">
        <v>22</v>
      </c>
      <c r="D343" t="s">
        <v>62</v>
      </c>
      <c r="E343" t="s">
        <v>22</v>
      </c>
      <c r="F343" s="28">
        <f>IF(OR(D343="Darba diena",D343="Pārcelta darba diena"),IF(AND(E343="Jā",Tabele!$H$4&gt;=7),Tabele!$H$4-1,Tabele!$H$4),0)</f>
      </c>
    </row>
    <row r="344" spans="1:6" x14ac:dyDescent="0.25">
      <c r="A344" s="27">
        <v>46365</v>
      </c>
      <c r="B344" t="s">
        <v>64</v>
      </c>
      <c r="C344" t="s">
        <v>22</v>
      </c>
      <c r="D344" t="s">
        <v>62</v>
      </c>
      <c r="E344" t="s">
        <v>22</v>
      </c>
      <c r="F344" s="28">
        <f>IF(OR(D344="Darba diena",D344="Pārcelta darba diena"),IF(AND(E344="Jā",Tabele!$H$4&gt;=7),Tabele!$H$4-1,Tabele!$H$4),0)</f>
      </c>
    </row>
    <row r="345" spans="1:6" x14ac:dyDescent="0.25">
      <c r="A345" s="27">
        <v>46366</v>
      </c>
      <c r="B345" t="s">
        <v>53</v>
      </c>
      <c r="C345" t="s">
        <v>22</v>
      </c>
      <c r="D345" t="s">
        <v>62</v>
      </c>
      <c r="E345" t="s">
        <v>22</v>
      </c>
      <c r="F345" s="28">
        <f>IF(OR(D345="Darba diena",D345="Pārcelta darba diena"),IF(AND(E345="Jā",Tabele!$H$4&gt;=7),Tabele!$H$4-1,Tabele!$H$4),0)</f>
      </c>
    </row>
    <row r="346" spans="1:6" x14ac:dyDescent="0.25">
      <c r="A346" s="27">
        <v>46367</v>
      </c>
      <c r="B346" t="s">
        <v>55</v>
      </c>
      <c r="C346" t="s">
        <v>22</v>
      </c>
      <c r="D346" t="s">
        <v>62</v>
      </c>
      <c r="E346" t="s">
        <v>22</v>
      </c>
      <c r="F346" s="28">
        <f>IF(OR(D346="Darba diena",D346="Pārcelta darba diena"),IF(AND(E346="Jā",Tabele!$H$4&gt;=7),Tabele!$H$4-1,Tabele!$H$4),0)</f>
      </c>
    </row>
    <row r="347" spans="1:6" x14ac:dyDescent="0.25">
      <c r="A347" s="34">
        <v>46368</v>
      </c>
      <c r="B347" s="35" t="s">
        <v>58</v>
      </c>
      <c r="C347" s="35" t="s">
        <v>22</v>
      </c>
      <c r="D347" s="35" t="s">
        <v>59</v>
      </c>
      <c r="E347" s="35" t="s">
        <v>22</v>
      </c>
      <c r="F347" s="36">
        <f>IF(OR(D347="Darba diena",D347="Pārcelta darba diena"),IF(AND(E347="Jā",Tabele!$H$4&gt;=7),Tabele!$H$4-1,Tabele!$H$4),0)</f>
      </c>
    </row>
    <row r="348" spans="1:6" x14ac:dyDescent="0.25">
      <c r="A348" s="34">
        <v>46369</v>
      </c>
      <c r="B348" s="35" t="s">
        <v>60</v>
      </c>
      <c r="C348" s="35" t="s">
        <v>22</v>
      </c>
      <c r="D348" s="35" t="s">
        <v>59</v>
      </c>
      <c r="E348" s="35" t="s">
        <v>22</v>
      </c>
      <c r="F348" s="36">
        <f>IF(OR(D348="Darba diena",D348="Pārcelta darba diena"),IF(AND(E348="Jā",Tabele!$H$4&gt;=7),Tabele!$H$4-1,Tabele!$H$4),0)</f>
      </c>
    </row>
    <row r="349" spans="1:6" x14ac:dyDescent="0.25">
      <c r="A349" s="27">
        <v>46370</v>
      </c>
      <c r="B349" t="s">
        <v>61</v>
      </c>
      <c r="C349" t="s">
        <v>22</v>
      </c>
      <c r="D349" t="s">
        <v>62</v>
      </c>
      <c r="E349" t="s">
        <v>22</v>
      </c>
      <c r="F349" s="28">
        <f>IF(OR(D349="Darba diena",D349="Pārcelta darba diena"),IF(AND(E349="Jā",Tabele!$H$4&gt;=7),Tabele!$H$4-1,Tabele!$H$4),0)</f>
      </c>
    </row>
    <row r="350" spans="1:6" x14ac:dyDescent="0.25">
      <c r="A350" s="27">
        <v>46371</v>
      </c>
      <c r="B350" t="s">
        <v>63</v>
      </c>
      <c r="C350" t="s">
        <v>22</v>
      </c>
      <c r="D350" t="s">
        <v>62</v>
      </c>
      <c r="E350" t="s">
        <v>22</v>
      </c>
      <c r="F350" s="28">
        <f>IF(OR(D350="Darba diena",D350="Pārcelta darba diena"),IF(AND(E350="Jā",Tabele!$H$4&gt;=7),Tabele!$H$4-1,Tabele!$H$4),0)</f>
      </c>
    </row>
    <row r="351" spans="1:6" x14ac:dyDescent="0.25">
      <c r="A351" s="27">
        <v>46372</v>
      </c>
      <c r="B351" t="s">
        <v>64</v>
      </c>
      <c r="C351" t="s">
        <v>22</v>
      </c>
      <c r="D351" t="s">
        <v>62</v>
      </c>
      <c r="E351" t="s">
        <v>22</v>
      </c>
      <c r="F351" s="28">
        <f>IF(OR(D351="Darba diena",D351="Pārcelta darba diena"),IF(AND(E351="Jā",Tabele!$H$4&gt;=7),Tabele!$H$4-1,Tabele!$H$4),0)</f>
      </c>
    </row>
    <row r="352" spans="1:6" x14ac:dyDescent="0.25">
      <c r="A352" s="27">
        <v>46373</v>
      </c>
      <c r="B352" t="s">
        <v>53</v>
      </c>
      <c r="C352" t="s">
        <v>22</v>
      </c>
      <c r="D352" t="s">
        <v>62</v>
      </c>
      <c r="E352" t="s">
        <v>22</v>
      </c>
      <c r="F352" s="28">
        <f>IF(OR(D352="Darba diena",D352="Pārcelta darba diena"),IF(AND(E352="Jā",Tabele!$H$4&gt;=7),Tabele!$H$4-1,Tabele!$H$4),0)</f>
      </c>
    </row>
    <row r="353" spans="1:6" x14ac:dyDescent="0.25">
      <c r="A353" s="27">
        <v>46374</v>
      </c>
      <c r="B353" t="s">
        <v>55</v>
      </c>
      <c r="C353" t="s">
        <v>22</v>
      </c>
      <c r="D353" t="s">
        <v>62</v>
      </c>
      <c r="E353" t="s">
        <v>22</v>
      </c>
      <c r="F353" s="28">
        <f>IF(OR(D353="Darba diena",D353="Pārcelta darba diena"),IF(AND(E353="Jā",Tabele!$H$4&gt;=7),Tabele!$H$4-1,Tabele!$H$4),0)</f>
      </c>
    </row>
    <row r="354" spans="1:6" x14ac:dyDescent="0.25">
      <c r="A354" s="34">
        <v>46375</v>
      </c>
      <c r="B354" s="35" t="s">
        <v>58</v>
      </c>
      <c r="C354" s="35" t="s">
        <v>22</v>
      </c>
      <c r="D354" s="35" t="s">
        <v>59</v>
      </c>
      <c r="E354" s="35" t="s">
        <v>22</v>
      </c>
      <c r="F354" s="36">
        <f>IF(OR(D354="Darba diena",D354="Pārcelta darba diena"),IF(AND(E354="Jā",Tabele!$H$4&gt;=7),Tabele!$H$4-1,Tabele!$H$4),0)</f>
      </c>
    </row>
    <row r="355" spans="1:6" x14ac:dyDescent="0.25">
      <c r="A355" s="34">
        <v>46376</v>
      </c>
      <c r="B355" s="35" t="s">
        <v>60</v>
      </c>
      <c r="C355" s="35" t="s">
        <v>22</v>
      </c>
      <c r="D355" s="35" t="s">
        <v>59</v>
      </c>
      <c r="E355" s="35" t="s">
        <v>22</v>
      </c>
      <c r="F355" s="36">
        <f>IF(OR(D355="Darba diena",D355="Pārcelta darba diena"),IF(AND(E355="Jā",Tabele!$H$4&gt;=7),Tabele!$H$4-1,Tabele!$H$4),0)</f>
      </c>
    </row>
    <row r="356" spans="1:6" x14ac:dyDescent="0.25">
      <c r="A356" s="27">
        <v>46377</v>
      </c>
      <c r="B356" t="s">
        <v>61</v>
      </c>
      <c r="C356" t="s">
        <v>22</v>
      </c>
      <c r="D356" t="s">
        <v>62</v>
      </c>
      <c r="E356" t="s">
        <v>22</v>
      </c>
      <c r="F356" s="28">
        <f>IF(OR(D356="Darba diena",D356="Pārcelta darba diena"),IF(AND(E356="Jā",Tabele!$H$4&gt;=7),Tabele!$H$4-1,Tabele!$H$4),0)</f>
      </c>
    </row>
    <row r="357" spans="1:6" x14ac:dyDescent="0.25">
      <c r="A357" s="27">
        <v>46378</v>
      </c>
      <c r="B357" t="s">
        <v>63</v>
      </c>
      <c r="C357" t="s">
        <v>22</v>
      </c>
      <c r="D357" t="s">
        <v>62</v>
      </c>
      <c r="E357" t="s">
        <v>22</v>
      </c>
      <c r="F357" s="28">
        <f>IF(OR(D357="Darba diena",D357="Pārcelta darba diena"),IF(AND(E357="Jā",Tabele!$H$4&gt;=7),Tabele!$H$4-1,Tabele!$H$4),0)</f>
      </c>
    </row>
    <row r="358" spans="1:6" x14ac:dyDescent="0.25">
      <c r="A358" s="27">
        <v>46379</v>
      </c>
      <c r="B358" t="s">
        <v>64</v>
      </c>
      <c r="C358" t="s">
        <v>22</v>
      </c>
      <c r="D358" t="s">
        <v>62</v>
      </c>
      <c r="E358" t="s">
        <v>67</v>
      </c>
      <c r="F358" s="28">
        <f>IF(OR(D358="Darba diena",D358="Pārcelta darba diena"),IF(AND(E358="Jā",Tabele!$H$4&gt;=7),Tabele!$H$4-1,Tabele!$H$4),0)</f>
      </c>
    </row>
    <row r="359" spans="1:6" x14ac:dyDescent="0.25">
      <c r="A359" s="31">
        <v>46380</v>
      </c>
      <c r="B359" s="32" t="s">
        <v>53</v>
      </c>
      <c r="C359" s="32" t="s">
        <v>78</v>
      </c>
      <c r="D359" s="32" t="s">
        <v>32</v>
      </c>
      <c r="E359" s="32" t="s">
        <v>22</v>
      </c>
      <c r="F359" s="33">
        <f>IF(OR(D359="Darba diena",D359="Pārcelta darba diena"),IF(AND(E359="Jā",Tabele!$H$4&gt;=7),Tabele!$H$4-1,Tabele!$H$4),0)</f>
      </c>
    </row>
    <row r="360" spans="1:6" x14ac:dyDescent="0.25">
      <c r="A360" s="31">
        <v>46381</v>
      </c>
      <c r="B360" s="32" t="s">
        <v>55</v>
      </c>
      <c r="C360" s="32" t="s">
        <v>79</v>
      </c>
      <c r="D360" s="32" t="s">
        <v>32</v>
      </c>
      <c r="E360" s="32" t="s">
        <v>22</v>
      </c>
      <c r="F360" s="33">
        <f>IF(OR(D360="Darba diena",D360="Pārcelta darba diena"),IF(AND(E360="Jā",Tabele!$H$4&gt;=7),Tabele!$H$4-1,Tabele!$H$4),0)</f>
      </c>
    </row>
    <row r="361" spans="1:6" x14ac:dyDescent="0.25">
      <c r="A361" s="31">
        <v>46382</v>
      </c>
      <c r="B361" s="32" t="s">
        <v>58</v>
      </c>
      <c r="C361" s="32" t="s">
        <v>80</v>
      </c>
      <c r="D361" s="32" t="s">
        <v>32</v>
      </c>
      <c r="E361" s="32" t="s">
        <v>22</v>
      </c>
      <c r="F361" s="33">
        <f>IF(OR(D361="Darba diena",D361="Pārcelta darba diena"),IF(AND(E361="Jā",Tabele!$H$4&gt;=7),Tabele!$H$4-1,Tabele!$H$4),0)</f>
      </c>
    </row>
    <row r="362" spans="1:6" x14ac:dyDescent="0.25">
      <c r="A362" s="34">
        <v>46383</v>
      </c>
      <c r="B362" s="35" t="s">
        <v>60</v>
      </c>
      <c r="C362" s="35" t="s">
        <v>22</v>
      </c>
      <c r="D362" s="35" t="s">
        <v>59</v>
      </c>
      <c r="E362" s="35" t="s">
        <v>22</v>
      </c>
      <c r="F362" s="36">
        <f>IF(OR(D362="Darba diena",D362="Pārcelta darba diena"),IF(AND(E362="Jā",Tabele!$H$4&gt;=7),Tabele!$H$4-1,Tabele!$H$4),0)</f>
      </c>
    </row>
    <row r="363" spans="1:6" x14ac:dyDescent="0.25">
      <c r="A363" s="27">
        <v>46384</v>
      </c>
      <c r="B363" t="s">
        <v>61</v>
      </c>
      <c r="C363" t="s">
        <v>22</v>
      </c>
      <c r="D363" t="s">
        <v>62</v>
      </c>
      <c r="E363" t="s">
        <v>22</v>
      </c>
      <c r="F363" s="28">
        <f>IF(OR(D363="Darba diena",D363="Pārcelta darba diena"),IF(AND(E363="Jā",Tabele!$H$4&gt;=7),Tabele!$H$4-1,Tabele!$H$4),0)</f>
      </c>
    </row>
    <row r="364" spans="1:6" x14ac:dyDescent="0.25">
      <c r="A364" s="27">
        <v>46385</v>
      </c>
      <c r="B364" t="s">
        <v>63</v>
      </c>
      <c r="C364" t="s">
        <v>22</v>
      </c>
      <c r="D364" t="s">
        <v>62</v>
      </c>
      <c r="E364" t="s">
        <v>22</v>
      </c>
      <c r="F364" s="28">
        <f>IF(OR(D364="Darba diena",D364="Pārcelta darba diena"),IF(AND(E364="Jā",Tabele!$H$4&gt;=7),Tabele!$H$4-1,Tabele!$H$4),0)</f>
      </c>
    </row>
    <row r="365" spans="1:6" x14ac:dyDescent="0.25">
      <c r="A365" s="27">
        <v>46386</v>
      </c>
      <c r="B365" t="s">
        <v>64</v>
      </c>
      <c r="C365" t="s">
        <v>22</v>
      </c>
      <c r="D365" t="s">
        <v>62</v>
      </c>
      <c r="E365" t="s">
        <v>67</v>
      </c>
      <c r="F365" s="28">
        <f>IF(OR(D365="Darba diena",D365="Pārcelta darba diena"),IF(AND(E365="Jā",Tabele!$H$4&gt;=7),Tabele!$H$4-1,Tabele!$H$4),0)</f>
      </c>
    </row>
    <row r="366" spans="1:6" x14ac:dyDescent="0.25">
      <c r="A366" s="31">
        <v>46387</v>
      </c>
      <c r="B366" s="32" t="s">
        <v>53</v>
      </c>
      <c r="C366" s="32" t="s">
        <v>81</v>
      </c>
      <c r="D366" s="32" t="s">
        <v>32</v>
      </c>
      <c r="E366" s="32" t="s">
        <v>22</v>
      </c>
      <c r="F366" s="33">
        <f>IF(OR(D366="Darba diena",D366="Pārcelta darba diena"),IF(AND(E366="Jā",Tabele!$H$4&gt;=7),Tabele!$H$4-1,Tabele!$H$4),0)</f>
      </c>
    </row>
    <row r="367" spans="1:6" x14ac:dyDescent="0.25">
      <c r="A367" s="31">
        <v>46388</v>
      </c>
      <c r="B367" s="32" t="s">
        <v>55</v>
      </c>
      <c r="C367" s="32" t="s">
        <v>54</v>
      </c>
      <c r="D367" s="32" t="s">
        <v>32</v>
      </c>
      <c r="E367" s="32" t="s">
        <v>22</v>
      </c>
      <c r="F367" s="33">
        <f>IF(OR(D367="Darba diena",D367="Pārcelta darba diena"),IF(AND(E367="Jā",Tabele!$H$4&gt;=7),Tabele!$H$4-1,Tabele!$H$4),0)</f>
      </c>
    </row>
    <row r="368" spans="1:6" x14ac:dyDescent="0.25">
      <c r="A368" s="34">
        <v>46389</v>
      </c>
      <c r="B368" s="35" t="s">
        <v>58</v>
      </c>
      <c r="C368" s="35" t="s">
        <v>22</v>
      </c>
      <c r="D368" s="35" t="s">
        <v>59</v>
      </c>
      <c r="E368" s="35" t="s">
        <v>22</v>
      </c>
      <c r="F368" s="36">
        <f>IF(OR(D368="Darba diena",D368="Pārcelta darba diena"),IF(AND(E368="Jā",Tabele!$H$4&gt;=7),Tabele!$H$4-1,Tabele!$H$4),0)</f>
      </c>
    </row>
    <row r="369" spans="1:6" x14ac:dyDescent="0.25">
      <c r="A369" s="34">
        <v>46390</v>
      </c>
      <c r="B369" s="35" t="s">
        <v>60</v>
      </c>
      <c r="C369" s="35" t="s">
        <v>22</v>
      </c>
      <c r="D369" s="35" t="s">
        <v>59</v>
      </c>
      <c r="E369" s="35" t="s">
        <v>22</v>
      </c>
      <c r="F369" s="36">
        <f>IF(OR(D369="Darba diena",D369="Pārcelta darba diena"),IF(AND(E369="Jā",Tabele!$H$4&gt;=7),Tabele!$H$4-1,Tabele!$H$4),0)</f>
      </c>
    </row>
    <row r="370" spans="1:6" x14ac:dyDescent="0.25">
      <c r="A370" s="27">
        <v>46391</v>
      </c>
      <c r="B370" t="s">
        <v>61</v>
      </c>
      <c r="C370" t="s">
        <v>22</v>
      </c>
      <c r="D370" t="s">
        <v>62</v>
      </c>
      <c r="E370" t="s">
        <v>22</v>
      </c>
      <c r="F370" s="28">
        <f>IF(OR(D370="Darba diena",D370="Pārcelta darba diena"),IF(AND(E370="Jā",Tabele!$H$4&gt;=7),Tabele!$H$4-1,Tabele!$H$4),0)</f>
      </c>
    </row>
    <row r="371" spans="1:6" x14ac:dyDescent="0.25">
      <c r="A371" s="27">
        <v>46392</v>
      </c>
      <c r="B371" t="s">
        <v>63</v>
      </c>
      <c r="C371" t="s">
        <v>22</v>
      </c>
      <c r="D371" t="s">
        <v>62</v>
      </c>
      <c r="E371" t="s">
        <v>22</v>
      </c>
      <c r="F371" s="28">
        <f>IF(OR(D371="Darba diena",D371="Pārcelta darba diena"),IF(AND(E371="Jā",Tabele!$H$4&gt;=7),Tabele!$H$4-1,Tabele!$H$4),0)</f>
      </c>
    </row>
    <row r="372" spans="1:6" x14ac:dyDescent="0.25">
      <c r="A372" s="27">
        <v>46393</v>
      </c>
      <c r="B372" t="s">
        <v>64</v>
      </c>
      <c r="C372" t="s">
        <v>22</v>
      </c>
      <c r="D372" t="s">
        <v>62</v>
      </c>
      <c r="E372" t="s">
        <v>22</v>
      </c>
      <c r="F372" s="28">
        <f>IF(OR(D372="Darba diena",D372="Pārcelta darba diena"),IF(AND(E372="Jā",Tabele!$H$4&gt;=7),Tabele!$H$4-1,Tabele!$H$4),0)</f>
      </c>
    </row>
    <row r="373" spans="1:6" x14ac:dyDescent="0.25">
      <c r="A373" s="27">
        <v>46394</v>
      </c>
      <c r="B373" t="s">
        <v>53</v>
      </c>
      <c r="C373" t="s">
        <v>22</v>
      </c>
      <c r="D373" t="s">
        <v>62</v>
      </c>
      <c r="E373" t="s">
        <v>22</v>
      </c>
      <c r="F373" s="28">
        <f>IF(OR(D373="Darba diena",D373="Pārcelta darba diena"),IF(AND(E373="Jā",Tabele!$H$4&gt;=7),Tabele!$H$4-1,Tabele!$H$4),0)</f>
      </c>
    </row>
    <row r="374" spans="1:6" x14ac:dyDescent="0.25">
      <c r="A374" s="27">
        <v>46395</v>
      </c>
      <c r="B374" t="s">
        <v>55</v>
      </c>
      <c r="C374" t="s">
        <v>22</v>
      </c>
      <c r="D374" t="s">
        <v>62</v>
      </c>
      <c r="E374" t="s">
        <v>22</v>
      </c>
      <c r="F374" s="28">
        <f>IF(OR(D374="Darba diena",D374="Pārcelta darba diena"),IF(AND(E374="Jā",Tabele!$H$4&gt;=7),Tabele!$H$4-1,Tabele!$H$4),0)</f>
      </c>
    </row>
    <row r="375" spans="1:6" x14ac:dyDescent="0.25">
      <c r="A375" s="34">
        <v>46396</v>
      </c>
      <c r="B375" s="35" t="s">
        <v>58</v>
      </c>
      <c r="C375" s="35" t="s">
        <v>22</v>
      </c>
      <c r="D375" s="35" t="s">
        <v>59</v>
      </c>
      <c r="E375" s="35" t="s">
        <v>22</v>
      </c>
      <c r="F375" s="36">
        <f>IF(OR(D375="Darba diena",D375="Pārcelta darba diena"),IF(AND(E375="Jā",Tabele!$H$4&gt;=7),Tabele!$H$4-1,Tabele!$H$4),0)</f>
      </c>
    </row>
    <row r="376" spans="1:6" x14ac:dyDescent="0.25">
      <c r="A376" s="34">
        <v>46397</v>
      </c>
      <c r="B376" s="35" t="s">
        <v>60</v>
      </c>
      <c r="C376" s="35" t="s">
        <v>22</v>
      </c>
      <c r="D376" s="35" t="s">
        <v>59</v>
      </c>
      <c r="E376" s="35" t="s">
        <v>22</v>
      </c>
      <c r="F376" s="36">
        <f>IF(OR(D376="Darba diena",D376="Pārcelta darba diena"),IF(AND(E376="Jā",Tabele!$H$4&gt;=7),Tabele!$H$4-1,Tabele!$H$4),0)</f>
      </c>
    </row>
    <row r="377" spans="1:6" x14ac:dyDescent="0.25">
      <c r="A377" s="27">
        <v>46398</v>
      </c>
      <c r="B377" t="s">
        <v>61</v>
      </c>
      <c r="C377" t="s">
        <v>22</v>
      </c>
      <c r="D377" t="s">
        <v>62</v>
      </c>
      <c r="E377" t="s">
        <v>22</v>
      </c>
      <c r="F377" s="28">
        <f>IF(OR(D377="Darba diena",D377="Pārcelta darba diena"),IF(AND(E377="Jā",Tabele!$H$4&gt;=7),Tabele!$H$4-1,Tabele!$H$4),0)</f>
      </c>
    </row>
    <row r="378" spans="1:6" x14ac:dyDescent="0.25">
      <c r="A378" s="27">
        <v>46399</v>
      </c>
      <c r="B378" t="s">
        <v>63</v>
      </c>
      <c r="C378" t="s">
        <v>22</v>
      </c>
      <c r="D378" t="s">
        <v>62</v>
      </c>
      <c r="E378" t="s">
        <v>22</v>
      </c>
      <c r="F378" s="28">
        <f>IF(OR(D378="Darba diena",D378="Pārcelta darba diena"),IF(AND(E378="Jā",Tabele!$H$4&gt;=7),Tabele!$H$4-1,Tabele!$H$4),0)</f>
      </c>
    </row>
    <row r="379" spans="1:6" x14ac:dyDescent="0.25">
      <c r="A379" s="27">
        <v>46400</v>
      </c>
      <c r="B379" t="s">
        <v>64</v>
      </c>
      <c r="C379" t="s">
        <v>22</v>
      </c>
      <c r="D379" t="s">
        <v>62</v>
      </c>
      <c r="E379" t="s">
        <v>22</v>
      </c>
      <c r="F379" s="28">
        <f>IF(OR(D379="Darba diena",D379="Pārcelta darba diena"),IF(AND(E379="Jā",Tabele!$H$4&gt;=7),Tabele!$H$4-1,Tabele!$H$4),0)</f>
      </c>
    </row>
    <row r="380" spans="1:6" x14ac:dyDescent="0.25">
      <c r="A380" s="27">
        <v>46401</v>
      </c>
      <c r="B380" t="s">
        <v>53</v>
      </c>
      <c r="C380" t="s">
        <v>22</v>
      </c>
      <c r="D380" t="s">
        <v>62</v>
      </c>
      <c r="E380" t="s">
        <v>22</v>
      </c>
      <c r="F380" s="28">
        <f>IF(OR(D380="Darba diena",D380="Pārcelta darba diena"),IF(AND(E380="Jā",Tabele!$H$4&gt;=7),Tabele!$H$4-1,Tabele!$H$4),0)</f>
      </c>
    </row>
    <row r="381" spans="1:6" x14ac:dyDescent="0.25">
      <c r="A381" s="27">
        <v>46402</v>
      </c>
      <c r="B381" t="s">
        <v>55</v>
      </c>
      <c r="C381" t="s">
        <v>22</v>
      </c>
      <c r="D381" t="s">
        <v>62</v>
      </c>
      <c r="E381" t="s">
        <v>22</v>
      </c>
      <c r="F381" s="28">
        <f>IF(OR(D381="Darba diena",D381="Pārcelta darba diena"),IF(AND(E381="Jā",Tabele!$H$4&gt;=7),Tabele!$H$4-1,Tabele!$H$4),0)</f>
      </c>
    </row>
    <row r="382" spans="1:6" x14ac:dyDescent="0.25">
      <c r="A382" s="34">
        <v>46403</v>
      </c>
      <c r="B382" s="35" t="s">
        <v>58</v>
      </c>
      <c r="C382" s="35" t="s">
        <v>22</v>
      </c>
      <c r="D382" s="35" t="s">
        <v>59</v>
      </c>
      <c r="E382" s="35" t="s">
        <v>22</v>
      </c>
      <c r="F382" s="36">
        <f>IF(OR(D382="Darba diena",D382="Pārcelta darba diena"),IF(AND(E382="Jā",Tabele!$H$4&gt;=7),Tabele!$H$4-1,Tabele!$H$4),0)</f>
      </c>
    </row>
    <row r="383" spans="1:6" x14ac:dyDescent="0.25">
      <c r="A383" s="34">
        <v>46404</v>
      </c>
      <c r="B383" s="35" t="s">
        <v>60</v>
      </c>
      <c r="C383" s="35" t="s">
        <v>22</v>
      </c>
      <c r="D383" s="35" t="s">
        <v>59</v>
      </c>
      <c r="E383" s="35" t="s">
        <v>22</v>
      </c>
      <c r="F383" s="36">
        <f>IF(OR(D383="Darba diena",D383="Pārcelta darba diena"),IF(AND(E383="Jā",Tabele!$H$4&gt;=7),Tabele!$H$4-1,Tabele!$H$4),0)</f>
      </c>
    </row>
    <row r="384" spans="1:6" x14ac:dyDescent="0.25">
      <c r="A384" s="27">
        <v>46405</v>
      </c>
      <c r="B384" t="s">
        <v>61</v>
      </c>
      <c r="C384" t="s">
        <v>22</v>
      </c>
      <c r="D384" t="s">
        <v>62</v>
      </c>
      <c r="E384" t="s">
        <v>22</v>
      </c>
      <c r="F384" s="28">
        <f>IF(OR(D384="Darba diena",D384="Pārcelta darba diena"),IF(AND(E384="Jā",Tabele!$H$4&gt;=7),Tabele!$H$4-1,Tabele!$H$4),0)</f>
      </c>
    </row>
    <row r="385" spans="1:6" x14ac:dyDescent="0.25">
      <c r="A385" s="27">
        <v>46406</v>
      </c>
      <c r="B385" t="s">
        <v>63</v>
      </c>
      <c r="C385" t="s">
        <v>22</v>
      </c>
      <c r="D385" t="s">
        <v>62</v>
      </c>
      <c r="E385" t="s">
        <v>22</v>
      </c>
      <c r="F385" s="28">
        <f>IF(OR(D385="Darba diena",D385="Pārcelta darba diena"),IF(AND(E385="Jā",Tabele!$H$4&gt;=7),Tabele!$H$4-1,Tabele!$H$4),0)</f>
      </c>
    </row>
    <row r="386" spans="1:6" x14ac:dyDescent="0.25">
      <c r="A386" s="27">
        <v>46407</v>
      </c>
      <c r="B386" t="s">
        <v>64</v>
      </c>
      <c r="C386" t="s">
        <v>22</v>
      </c>
      <c r="D386" t="s">
        <v>62</v>
      </c>
      <c r="E386" t="s">
        <v>22</v>
      </c>
      <c r="F386" s="28">
        <f>IF(OR(D386="Darba diena",D386="Pārcelta darba diena"),IF(AND(E386="Jā",Tabele!$H$4&gt;=7),Tabele!$H$4-1,Tabele!$H$4),0)</f>
      </c>
    </row>
    <row r="387" spans="1:6" x14ac:dyDescent="0.25">
      <c r="A387" s="27">
        <v>46408</v>
      </c>
      <c r="B387" t="s">
        <v>53</v>
      </c>
      <c r="C387" t="s">
        <v>22</v>
      </c>
      <c r="D387" t="s">
        <v>62</v>
      </c>
      <c r="E387" t="s">
        <v>22</v>
      </c>
      <c r="F387" s="28">
        <f>IF(OR(D387="Darba diena",D387="Pārcelta darba diena"),IF(AND(E387="Jā",Tabele!$H$4&gt;=7),Tabele!$H$4-1,Tabele!$H$4),0)</f>
      </c>
    </row>
    <row r="388" spans="1:6" x14ac:dyDescent="0.25">
      <c r="A388" s="27">
        <v>46409</v>
      </c>
      <c r="B388" t="s">
        <v>55</v>
      </c>
      <c r="C388" t="s">
        <v>22</v>
      </c>
      <c r="D388" t="s">
        <v>62</v>
      </c>
      <c r="E388" t="s">
        <v>22</v>
      </c>
      <c r="F388" s="28">
        <f>IF(OR(D388="Darba diena",D388="Pārcelta darba diena"),IF(AND(E388="Jā",Tabele!$H$4&gt;=7),Tabele!$H$4-1,Tabele!$H$4),0)</f>
      </c>
    </row>
    <row r="389" spans="1:6" x14ac:dyDescent="0.25">
      <c r="A389" s="34">
        <v>46410</v>
      </c>
      <c r="B389" s="35" t="s">
        <v>58</v>
      </c>
      <c r="C389" s="35" t="s">
        <v>22</v>
      </c>
      <c r="D389" s="35" t="s">
        <v>59</v>
      </c>
      <c r="E389" s="35" t="s">
        <v>22</v>
      </c>
      <c r="F389" s="36">
        <f>IF(OR(D389="Darba diena",D389="Pārcelta darba diena"),IF(AND(E389="Jā",Tabele!$H$4&gt;=7),Tabele!$H$4-1,Tabele!$H$4),0)</f>
      </c>
    </row>
    <row r="390" spans="1:6" x14ac:dyDescent="0.25">
      <c r="A390" s="34">
        <v>46411</v>
      </c>
      <c r="B390" s="35" t="s">
        <v>60</v>
      </c>
      <c r="C390" s="35" t="s">
        <v>22</v>
      </c>
      <c r="D390" s="35" t="s">
        <v>59</v>
      </c>
      <c r="E390" s="35" t="s">
        <v>22</v>
      </c>
      <c r="F390" s="36">
        <f>IF(OR(D390="Darba diena",D390="Pārcelta darba diena"),IF(AND(E390="Jā",Tabele!$H$4&gt;=7),Tabele!$H$4-1,Tabele!$H$4),0)</f>
      </c>
    </row>
    <row r="391" spans="1:6" x14ac:dyDescent="0.25">
      <c r="A391" s="27">
        <v>46412</v>
      </c>
      <c r="B391" t="s">
        <v>61</v>
      </c>
      <c r="C391" t="s">
        <v>22</v>
      </c>
      <c r="D391" t="s">
        <v>62</v>
      </c>
      <c r="E391" t="s">
        <v>22</v>
      </c>
      <c r="F391" s="28">
        <f>IF(OR(D391="Darba diena",D391="Pārcelta darba diena"),IF(AND(E391="Jā",Tabele!$H$4&gt;=7),Tabele!$H$4-1,Tabele!$H$4),0)</f>
      </c>
    </row>
    <row r="392" spans="1:6" x14ac:dyDescent="0.25">
      <c r="A392" s="27">
        <v>46413</v>
      </c>
      <c r="B392" t="s">
        <v>63</v>
      </c>
      <c r="C392" t="s">
        <v>22</v>
      </c>
      <c r="D392" t="s">
        <v>62</v>
      </c>
      <c r="E392" t="s">
        <v>22</v>
      </c>
      <c r="F392" s="28">
        <f>IF(OR(D392="Darba diena",D392="Pārcelta darba diena"),IF(AND(E392="Jā",Tabele!$H$4&gt;=7),Tabele!$H$4-1,Tabele!$H$4),0)</f>
      </c>
    </row>
    <row r="393" spans="1:6" x14ac:dyDescent="0.25">
      <c r="A393" s="27">
        <v>46414</v>
      </c>
      <c r="B393" t="s">
        <v>64</v>
      </c>
      <c r="C393" t="s">
        <v>22</v>
      </c>
      <c r="D393" t="s">
        <v>62</v>
      </c>
      <c r="E393" t="s">
        <v>22</v>
      </c>
      <c r="F393" s="28">
        <f>IF(OR(D393="Darba diena",D393="Pārcelta darba diena"),IF(AND(E393="Jā",Tabele!$H$4&gt;=7),Tabele!$H$4-1,Tabele!$H$4),0)</f>
      </c>
    </row>
    <row r="394" spans="1:6" x14ac:dyDescent="0.25">
      <c r="A394" s="27">
        <v>46415</v>
      </c>
      <c r="B394" t="s">
        <v>53</v>
      </c>
      <c r="C394" t="s">
        <v>22</v>
      </c>
      <c r="D394" t="s">
        <v>62</v>
      </c>
      <c r="E394" t="s">
        <v>22</v>
      </c>
      <c r="F394" s="28">
        <f>IF(OR(D394="Darba diena",D394="Pārcelta darba diena"),IF(AND(E394="Jā",Tabele!$H$4&gt;=7),Tabele!$H$4-1,Tabele!$H$4),0)</f>
      </c>
    </row>
    <row r="395" spans="1:6" x14ac:dyDescent="0.25">
      <c r="A395" s="27">
        <v>46416</v>
      </c>
      <c r="B395" t="s">
        <v>55</v>
      </c>
      <c r="C395" t="s">
        <v>22</v>
      </c>
      <c r="D395" t="s">
        <v>62</v>
      </c>
      <c r="E395" t="s">
        <v>22</v>
      </c>
      <c r="F395" s="28">
        <f>IF(OR(D395="Darba diena",D395="Pārcelta darba diena"),IF(AND(E395="Jā",Tabele!$H$4&gt;=7),Tabele!$H$4-1,Tabele!$H$4),0)</f>
      </c>
    </row>
    <row r="396" spans="1:6" x14ac:dyDescent="0.25">
      <c r="A396" s="34">
        <v>46417</v>
      </c>
      <c r="B396" s="35" t="s">
        <v>58</v>
      </c>
      <c r="C396" s="35" t="s">
        <v>22</v>
      </c>
      <c r="D396" s="35" t="s">
        <v>59</v>
      </c>
      <c r="E396" s="35" t="s">
        <v>22</v>
      </c>
      <c r="F396" s="36">
        <f>IF(OR(D396="Darba diena",D396="Pārcelta darba diena"),IF(AND(E396="Jā",Tabele!$H$4&gt;=7),Tabele!$H$4-1,Tabele!$H$4),0)</f>
      </c>
    </row>
    <row r="397" spans="1:6" x14ac:dyDescent="0.25">
      <c r="A397" s="34">
        <v>46418</v>
      </c>
      <c r="B397" s="35" t="s">
        <v>60</v>
      </c>
      <c r="C397" s="35" t="s">
        <v>22</v>
      </c>
      <c r="D397" s="35" t="s">
        <v>59</v>
      </c>
      <c r="E397" s="35" t="s">
        <v>22</v>
      </c>
      <c r="F397" s="36">
        <f>IF(OR(D397="Darba diena",D397="Pārcelta darba diena"),IF(AND(E397="Jā",Tabele!$H$4&gt;=7),Tabele!$H$4-1,Tabele!$H$4),0)</f>
      </c>
    </row>
    <row r="398" spans="1:6" x14ac:dyDescent="0.25">
      <c r="A398" s="27">
        <v>46419</v>
      </c>
      <c r="B398" t="s">
        <v>61</v>
      </c>
      <c r="C398" t="s">
        <v>22</v>
      </c>
      <c r="D398" t="s">
        <v>62</v>
      </c>
      <c r="E398" t="s">
        <v>22</v>
      </c>
      <c r="F398" s="28">
        <f>IF(OR(D398="Darba diena",D398="Pārcelta darba diena"),IF(AND(E398="Jā",Tabele!$H$4&gt;=7),Tabele!$H$4-1,Tabele!$H$4),0)</f>
      </c>
    </row>
    <row r="399" spans="1:6" x14ac:dyDescent="0.25">
      <c r="A399" s="27">
        <v>46420</v>
      </c>
      <c r="B399" t="s">
        <v>63</v>
      </c>
      <c r="C399" t="s">
        <v>22</v>
      </c>
      <c r="D399" t="s">
        <v>62</v>
      </c>
      <c r="E399" t="s">
        <v>22</v>
      </c>
      <c r="F399" s="28">
        <f>IF(OR(D399="Darba diena",D399="Pārcelta darba diena"),IF(AND(E399="Jā",Tabele!$H$4&gt;=7),Tabele!$H$4-1,Tabele!$H$4),0)</f>
      </c>
    </row>
    <row r="400" spans="1:6" x14ac:dyDescent="0.25">
      <c r="A400" s="27">
        <v>46421</v>
      </c>
      <c r="B400" t="s">
        <v>64</v>
      </c>
      <c r="C400" t="s">
        <v>22</v>
      </c>
      <c r="D400" t="s">
        <v>62</v>
      </c>
      <c r="E400" t="s">
        <v>22</v>
      </c>
      <c r="F400" s="28">
        <f>IF(OR(D400="Darba diena",D400="Pārcelta darba diena"),IF(AND(E400="Jā",Tabele!$H$4&gt;=7),Tabele!$H$4-1,Tabele!$H$4),0)</f>
      </c>
    </row>
    <row r="401" spans="1:6" x14ac:dyDescent="0.25">
      <c r="A401" s="27">
        <v>46422</v>
      </c>
      <c r="B401" t="s">
        <v>53</v>
      </c>
      <c r="C401" t="s">
        <v>22</v>
      </c>
      <c r="D401" t="s">
        <v>62</v>
      </c>
      <c r="E401" t="s">
        <v>22</v>
      </c>
      <c r="F401" s="28">
        <f>IF(OR(D401="Darba diena",D401="Pārcelta darba diena"),IF(AND(E401="Jā",Tabele!$H$4&gt;=7),Tabele!$H$4-1,Tabele!$H$4),0)</f>
      </c>
    </row>
    <row r="402" spans="1:6" x14ac:dyDescent="0.25">
      <c r="A402" s="27">
        <v>46423</v>
      </c>
      <c r="B402" t="s">
        <v>55</v>
      </c>
      <c r="C402" t="s">
        <v>22</v>
      </c>
      <c r="D402" t="s">
        <v>62</v>
      </c>
      <c r="E402" t="s">
        <v>22</v>
      </c>
      <c r="F402" s="28">
        <f>IF(OR(D402="Darba diena",D402="Pārcelta darba diena"),IF(AND(E402="Jā",Tabele!$H$4&gt;=7),Tabele!$H$4-1,Tabele!$H$4),0)</f>
      </c>
    </row>
    <row r="403" spans="1:6" x14ac:dyDescent="0.25">
      <c r="A403" s="34">
        <v>46424</v>
      </c>
      <c r="B403" s="35" t="s">
        <v>58</v>
      </c>
      <c r="C403" s="35" t="s">
        <v>22</v>
      </c>
      <c r="D403" s="35" t="s">
        <v>59</v>
      </c>
      <c r="E403" s="35" t="s">
        <v>22</v>
      </c>
      <c r="F403" s="36">
        <f>IF(OR(D403="Darba diena",D403="Pārcelta darba diena"),IF(AND(E403="Jā",Tabele!$H$4&gt;=7),Tabele!$H$4-1,Tabele!$H$4),0)</f>
      </c>
    </row>
    <row r="404" spans="1:6" x14ac:dyDescent="0.25">
      <c r="A404" s="34">
        <v>46425</v>
      </c>
      <c r="B404" s="35" t="s">
        <v>60</v>
      </c>
      <c r="C404" s="35" t="s">
        <v>22</v>
      </c>
      <c r="D404" s="35" t="s">
        <v>59</v>
      </c>
      <c r="E404" s="35" t="s">
        <v>22</v>
      </c>
      <c r="F404" s="36">
        <f>IF(OR(D404="Darba diena",D404="Pārcelta darba diena"),IF(AND(E404="Jā",Tabele!$H$4&gt;=7),Tabele!$H$4-1,Tabele!$H$4),0)</f>
      </c>
    </row>
    <row r="405" spans="1:6" x14ac:dyDescent="0.25">
      <c r="A405" s="27">
        <v>46426</v>
      </c>
      <c r="B405" t="s">
        <v>61</v>
      </c>
      <c r="C405" t="s">
        <v>22</v>
      </c>
      <c r="D405" t="s">
        <v>62</v>
      </c>
      <c r="E405" t="s">
        <v>22</v>
      </c>
      <c r="F405" s="28">
        <f>IF(OR(D405="Darba diena",D405="Pārcelta darba diena"),IF(AND(E405="Jā",Tabele!$H$4&gt;=7),Tabele!$H$4-1,Tabele!$H$4),0)</f>
      </c>
    </row>
    <row r="406" spans="1:6" x14ac:dyDescent="0.25">
      <c r="A406" s="27">
        <v>46427</v>
      </c>
      <c r="B406" t="s">
        <v>63</v>
      </c>
      <c r="C406" t="s">
        <v>22</v>
      </c>
      <c r="D406" t="s">
        <v>62</v>
      </c>
      <c r="E406" t="s">
        <v>22</v>
      </c>
      <c r="F406" s="28">
        <f>IF(OR(D406="Darba diena",D406="Pārcelta darba diena"),IF(AND(E406="Jā",Tabele!$H$4&gt;=7),Tabele!$H$4-1,Tabele!$H$4),0)</f>
      </c>
    </row>
    <row r="407" spans="1:6" x14ac:dyDescent="0.25">
      <c r="A407" s="27">
        <v>46428</v>
      </c>
      <c r="B407" t="s">
        <v>64</v>
      </c>
      <c r="C407" t="s">
        <v>22</v>
      </c>
      <c r="D407" t="s">
        <v>62</v>
      </c>
      <c r="E407" t="s">
        <v>22</v>
      </c>
      <c r="F407" s="28">
        <f>IF(OR(D407="Darba diena",D407="Pārcelta darba diena"),IF(AND(E407="Jā",Tabele!$H$4&gt;=7),Tabele!$H$4-1,Tabele!$H$4),0)</f>
      </c>
    </row>
    <row r="408" spans="1:6" x14ac:dyDescent="0.25">
      <c r="A408" s="27">
        <v>46429</v>
      </c>
      <c r="B408" t="s">
        <v>53</v>
      </c>
      <c r="C408" t="s">
        <v>22</v>
      </c>
      <c r="D408" t="s">
        <v>62</v>
      </c>
      <c r="E408" t="s">
        <v>22</v>
      </c>
      <c r="F408" s="28">
        <f>IF(OR(D408="Darba diena",D408="Pārcelta darba diena"),IF(AND(E408="Jā",Tabele!$H$4&gt;=7),Tabele!$H$4-1,Tabele!$H$4),0)</f>
      </c>
    </row>
    <row r="409" spans="1:6" x14ac:dyDescent="0.25">
      <c r="A409" s="27">
        <v>46430</v>
      </c>
      <c r="B409" t="s">
        <v>55</v>
      </c>
      <c r="C409" t="s">
        <v>22</v>
      </c>
      <c r="D409" t="s">
        <v>62</v>
      </c>
      <c r="E409" t="s">
        <v>22</v>
      </c>
      <c r="F409" s="28">
        <f>IF(OR(D409="Darba diena",D409="Pārcelta darba diena"),IF(AND(E409="Jā",Tabele!$H$4&gt;=7),Tabele!$H$4-1,Tabele!$H$4),0)</f>
      </c>
    </row>
    <row r="410" spans="1:6" x14ac:dyDescent="0.25">
      <c r="A410" s="34">
        <v>46431</v>
      </c>
      <c r="B410" s="35" t="s">
        <v>58</v>
      </c>
      <c r="C410" s="35" t="s">
        <v>22</v>
      </c>
      <c r="D410" s="35" t="s">
        <v>59</v>
      </c>
      <c r="E410" s="35" t="s">
        <v>22</v>
      </c>
      <c r="F410" s="36">
        <f>IF(OR(D410="Darba diena",D410="Pārcelta darba diena"),IF(AND(E410="Jā",Tabele!$H$4&gt;=7),Tabele!$H$4-1,Tabele!$H$4),0)</f>
      </c>
    </row>
    <row r="411" spans="1:6" x14ac:dyDescent="0.25">
      <c r="A411" s="34">
        <v>46432</v>
      </c>
      <c r="B411" s="35" t="s">
        <v>60</v>
      </c>
      <c r="C411" s="35" t="s">
        <v>22</v>
      </c>
      <c r="D411" s="35" t="s">
        <v>59</v>
      </c>
      <c r="E411" s="35" t="s">
        <v>22</v>
      </c>
      <c r="F411" s="36">
        <f>IF(OR(D411="Darba diena",D411="Pārcelta darba diena"),IF(AND(E411="Jā",Tabele!$H$4&gt;=7),Tabele!$H$4-1,Tabele!$H$4),0)</f>
      </c>
    </row>
    <row r="412" spans="1:6" x14ac:dyDescent="0.25">
      <c r="A412" s="27">
        <v>46433</v>
      </c>
      <c r="B412" t="s">
        <v>61</v>
      </c>
      <c r="C412" t="s">
        <v>22</v>
      </c>
      <c r="D412" t="s">
        <v>62</v>
      </c>
      <c r="E412" t="s">
        <v>22</v>
      </c>
      <c r="F412" s="28">
        <f>IF(OR(D412="Darba diena",D412="Pārcelta darba diena"),IF(AND(E412="Jā",Tabele!$H$4&gt;=7),Tabele!$H$4-1,Tabele!$H$4),0)</f>
      </c>
    </row>
    <row r="413" spans="1:6" x14ac:dyDescent="0.25">
      <c r="A413" s="27">
        <v>46434</v>
      </c>
      <c r="B413" t="s">
        <v>63</v>
      </c>
      <c r="C413" t="s">
        <v>22</v>
      </c>
      <c r="D413" t="s">
        <v>62</v>
      </c>
      <c r="E413" t="s">
        <v>22</v>
      </c>
      <c r="F413" s="28">
        <f>IF(OR(D413="Darba diena",D413="Pārcelta darba diena"),IF(AND(E413="Jā",Tabele!$H$4&gt;=7),Tabele!$H$4-1,Tabele!$H$4),0)</f>
      </c>
    </row>
    <row r="414" spans="1:6" x14ac:dyDescent="0.25">
      <c r="A414" s="27">
        <v>46435</v>
      </c>
      <c r="B414" t="s">
        <v>64</v>
      </c>
      <c r="C414" t="s">
        <v>22</v>
      </c>
      <c r="D414" t="s">
        <v>62</v>
      </c>
      <c r="E414" t="s">
        <v>22</v>
      </c>
      <c r="F414" s="28">
        <f>IF(OR(D414="Darba diena",D414="Pārcelta darba diena"),IF(AND(E414="Jā",Tabele!$H$4&gt;=7),Tabele!$H$4-1,Tabele!$H$4),0)</f>
      </c>
    </row>
    <row r="415" spans="1:6" x14ac:dyDescent="0.25">
      <c r="A415" s="27">
        <v>46436</v>
      </c>
      <c r="B415" t="s">
        <v>53</v>
      </c>
      <c r="C415" t="s">
        <v>22</v>
      </c>
      <c r="D415" t="s">
        <v>62</v>
      </c>
      <c r="E415" t="s">
        <v>22</v>
      </c>
      <c r="F415" s="28">
        <f>IF(OR(D415="Darba diena",D415="Pārcelta darba diena"),IF(AND(E415="Jā",Tabele!$H$4&gt;=7),Tabele!$H$4-1,Tabele!$H$4),0)</f>
      </c>
    </row>
    <row r="416" spans="1:6" x14ac:dyDescent="0.25">
      <c r="A416" s="27">
        <v>46437</v>
      </c>
      <c r="B416" t="s">
        <v>55</v>
      </c>
      <c r="C416" t="s">
        <v>22</v>
      </c>
      <c r="D416" t="s">
        <v>62</v>
      </c>
      <c r="E416" t="s">
        <v>22</v>
      </c>
      <c r="F416" s="28">
        <f>IF(OR(D416="Darba diena",D416="Pārcelta darba diena"),IF(AND(E416="Jā",Tabele!$H$4&gt;=7),Tabele!$H$4-1,Tabele!$H$4),0)</f>
      </c>
    </row>
    <row r="417" spans="1:6" x14ac:dyDescent="0.25">
      <c r="A417" s="34">
        <v>46438</v>
      </c>
      <c r="B417" s="35" t="s">
        <v>58</v>
      </c>
      <c r="C417" s="35" t="s">
        <v>22</v>
      </c>
      <c r="D417" s="35" t="s">
        <v>59</v>
      </c>
      <c r="E417" s="35" t="s">
        <v>22</v>
      </c>
      <c r="F417" s="36">
        <f>IF(OR(D417="Darba diena",D417="Pārcelta darba diena"),IF(AND(E417="Jā",Tabele!$H$4&gt;=7),Tabele!$H$4-1,Tabele!$H$4),0)</f>
      </c>
    </row>
    <row r="418" spans="1:6" x14ac:dyDescent="0.25">
      <c r="A418" s="34">
        <v>46439</v>
      </c>
      <c r="B418" s="35" t="s">
        <v>60</v>
      </c>
      <c r="C418" s="35" t="s">
        <v>22</v>
      </c>
      <c r="D418" s="35" t="s">
        <v>59</v>
      </c>
      <c r="E418" s="35" t="s">
        <v>22</v>
      </c>
      <c r="F418" s="36">
        <f>IF(OR(D418="Darba diena",D418="Pārcelta darba diena"),IF(AND(E418="Jā",Tabele!$H$4&gt;=7),Tabele!$H$4-1,Tabele!$H$4),0)</f>
      </c>
    </row>
    <row r="419" spans="1:6" x14ac:dyDescent="0.25">
      <c r="A419" s="27">
        <v>46440</v>
      </c>
      <c r="B419" t="s">
        <v>61</v>
      </c>
      <c r="C419" t="s">
        <v>22</v>
      </c>
      <c r="D419" t="s">
        <v>62</v>
      </c>
      <c r="E419" t="s">
        <v>22</v>
      </c>
      <c r="F419" s="28">
        <f>IF(OR(D419="Darba diena",D419="Pārcelta darba diena"),IF(AND(E419="Jā",Tabele!$H$4&gt;=7),Tabele!$H$4-1,Tabele!$H$4),0)</f>
      </c>
    </row>
    <row r="420" spans="1:6" x14ac:dyDescent="0.25">
      <c r="A420" s="27">
        <v>46441</v>
      </c>
      <c r="B420" t="s">
        <v>63</v>
      </c>
      <c r="C420" t="s">
        <v>22</v>
      </c>
      <c r="D420" t="s">
        <v>62</v>
      </c>
      <c r="E420" t="s">
        <v>22</v>
      </c>
      <c r="F420" s="28">
        <f>IF(OR(D420="Darba diena",D420="Pārcelta darba diena"),IF(AND(E420="Jā",Tabele!$H$4&gt;=7),Tabele!$H$4-1,Tabele!$H$4),0)</f>
      </c>
    </row>
    <row r="421" spans="1:6" x14ac:dyDescent="0.25">
      <c r="A421" s="27">
        <v>46442</v>
      </c>
      <c r="B421" t="s">
        <v>64</v>
      </c>
      <c r="C421" t="s">
        <v>22</v>
      </c>
      <c r="D421" t="s">
        <v>62</v>
      </c>
      <c r="E421" t="s">
        <v>22</v>
      </c>
      <c r="F421" s="28">
        <f>IF(OR(D421="Darba diena",D421="Pārcelta darba diena"),IF(AND(E421="Jā",Tabele!$H$4&gt;=7),Tabele!$H$4-1,Tabele!$H$4),0)</f>
      </c>
    </row>
    <row r="422" spans="1:6" x14ac:dyDescent="0.25">
      <c r="A422" s="27">
        <v>46443</v>
      </c>
      <c r="B422" t="s">
        <v>53</v>
      </c>
      <c r="C422" t="s">
        <v>22</v>
      </c>
      <c r="D422" t="s">
        <v>62</v>
      </c>
      <c r="E422" t="s">
        <v>22</v>
      </c>
      <c r="F422" s="28">
        <f>IF(OR(D422="Darba diena",D422="Pārcelta darba diena"),IF(AND(E422="Jā",Tabele!$H$4&gt;=7),Tabele!$H$4-1,Tabele!$H$4),0)</f>
      </c>
    </row>
    <row r="423" spans="1:6" x14ac:dyDescent="0.25">
      <c r="A423" s="27">
        <v>46444</v>
      </c>
      <c r="B423" t="s">
        <v>55</v>
      </c>
      <c r="C423" t="s">
        <v>22</v>
      </c>
      <c r="D423" t="s">
        <v>62</v>
      </c>
      <c r="E423" t="s">
        <v>22</v>
      </c>
      <c r="F423" s="28">
        <f>IF(OR(D423="Darba diena",D423="Pārcelta darba diena"),IF(AND(E423="Jā",Tabele!$H$4&gt;=7),Tabele!$H$4-1,Tabele!$H$4),0)</f>
      </c>
    </row>
    <row r="424" spans="1:6" x14ac:dyDescent="0.25">
      <c r="A424" s="34">
        <v>46445</v>
      </c>
      <c r="B424" s="35" t="s">
        <v>58</v>
      </c>
      <c r="C424" s="35" t="s">
        <v>22</v>
      </c>
      <c r="D424" s="35" t="s">
        <v>59</v>
      </c>
      <c r="E424" s="35" t="s">
        <v>22</v>
      </c>
      <c r="F424" s="36">
        <f>IF(OR(D424="Darba diena",D424="Pārcelta darba diena"),IF(AND(E424="Jā",Tabele!$H$4&gt;=7),Tabele!$H$4-1,Tabele!$H$4),0)</f>
      </c>
    </row>
    <row r="425" spans="1:6" x14ac:dyDescent="0.25">
      <c r="A425" s="34">
        <v>46446</v>
      </c>
      <c r="B425" s="35" t="s">
        <v>60</v>
      </c>
      <c r="C425" s="35" t="s">
        <v>22</v>
      </c>
      <c r="D425" s="35" t="s">
        <v>59</v>
      </c>
      <c r="E425" s="35" t="s">
        <v>22</v>
      </c>
      <c r="F425" s="36">
        <f>IF(OR(D425="Darba diena",D425="Pārcelta darba diena"),IF(AND(E425="Jā",Tabele!$H$4&gt;=7),Tabele!$H$4-1,Tabele!$H$4),0)</f>
      </c>
    </row>
    <row r="426" spans="1:6" x14ac:dyDescent="0.25">
      <c r="A426" s="27">
        <v>46447</v>
      </c>
      <c r="B426" t="s">
        <v>61</v>
      </c>
      <c r="C426" t="s">
        <v>22</v>
      </c>
      <c r="D426" t="s">
        <v>62</v>
      </c>
      <c r="E426" t="s">
        <v>22</v>
      </c>
      <c r="F426" s="28">
        <f>IF(OR(D426="Darba diena",D426="Pārcelta darba diena"),IF(AND(E426="Jā",Tabele!$H$4&gt;=7),Tabele!$H$4-1,Tabele!$H$4),0)</f>
      </c>
    </row>
    <row r="427" spans="1:6" x14ac:dyDescent="0.25">
      <c r="A427" s="27">
        <v>46448</v>
      </c>
      <c r="B427" t="s">
        <v>63</v>
      </c>
      <c r="C427" t="s">
        <v>22</v>
      </c>
      <c r="D427" t="s">
        <v>62</v>
      </c>
      <c r="E427" t="s">
        <v>22</v>
      </c>
      <c r="F427" s="28">
        <f>IF(OR(D427="Darba diena",D427="Pārcelta darba diena"),IF(AND(E427="Jā",Tabele!$H$4&gt;=7),Tabele!$H$4-1,Tabele!$H$4),0)</f>
      </c>
    </row>
    <row r="428" spans="1:6" x14ac:dyDescent="0.25">
      <c r="A428" s="27">
        <v>46449</v>
      </c>
      <c r="B428" t="s">
        <v>64</v>
      </c>
      <c r="C428" t="s">
        <v>22</v>
      </c>
      <c r="D428" t="s">
        <v>62</v>
      </c>
      <c r="E428" t="s">
        <v>22</v>
      </c>
      <c r="F428" s="28">
        <f>IF(OR(D428="Darba diena",D428="Pārcelta darba diena"),IF(AND(E428="Jā",Tabele!$H$4&gt;=7),Tabele!$H$4-1,Tabele!$H$4),0)</f>
      </c>
    </row>
    <row r="429" spans="1:6" x14ac:dyDescent="0.25">
      <c r="A429" s="27">
        <v>46450</v>
      </c>
      <c r="B429" t="s">
        <v>53</v>
      </c>
      <c r="C429" t="s">
        <v>22</v>
      </c>
      <c r="D429" t="s">
        <v>62</v>
      </c>
      <c r="E429" t="s">
        <v>22</v>
      </c>
      <c r="F429" s="28">
        <f>IF(OR(D429="Darba diena",D429="Pārcelta darba diena"),IF(AND(E429="Jā",Tabele!$H$4&gt;=7),Tabele!$H$4-1,Tabele!$H$4),0)</f>
      </c>
    </row>
    <row r="430" spans="1:6" x14ac:dyDescent="0.25">
      <c r="A430" s="27">
        <v>46451</v>
      </c>
      <c r="B430" t="s">
        <v>55</v>
      </c>
      <c r="C430" t="s">
        <v>22</v>
      </c>
      <c r="D430" t="s">
        <v>62</v>
      </c>
      <c r="E430" t="s">
        <v>22</v>
      </c>
      <c r="F430" s="28">
        <f>IF(OR(D430="Darba diena",D430="Pārcelta darba diena"),IF(AND(E430="Jā",Tabele!$H$4&gt;=7),Tabele!$H$4-1,Tabele!$H$4),0)</f>
      </c>
    </row>
    <row r="431" spans="1:6" x14ac:dyDescent="0.25">
      <c r="A431" s="34">
        <v>46452</v>
      </c>
      <c r="B431" s="35" t="s">
        <v>58</v>
      </c>
      <c r="C431" s="35" t="s">
        <v>22</v>
      </c>
      <c r="D431" s="35" t="s">
        <v>59</v>
      </c>
      <c r="E431" s="35" t="s">
        <v>22</v>
      </c>
      <c r="F431" s="36">
        <f>IF(OR(D431="Darba diena",D431="Pārcelta darba diena"),IF(AND(E431="Jā",Tabele!$H$4&gt;=7),Tabele!$H$4-1,Tabele!$H$4),0)</f>
      </c>
    </row>
    <row r="432" spans="1:6" x14ac:dyDescent="0.25">
      <c r="A432" s="34">
        <v>46453</v>
      </c>
      <c r="B432" s="35" t="s">
        <v>60</v>
      </c>
      <c r="C432" s="35" t="s">
        <v>22</v>
      </c>
      <c r="D432" s="35" t="s">
        <v>59</v>
      </c>
      <c r="E432" s="35" t="s">
        <v>22</v>
      </c>
      <c r="F432" s="36">
        <f>IF(OR(D432="Darba diena",D432="Pārcelta darba diena"),IF(AND(E432="Jā",Tabele!$H$4&gt;=7),Tabele!$H$4-1,Tabele!$H$4),0)</f>
      </c>
    </row>
    <row r="433" spans="1:6" x14ac:dyDescent="0.25">
      <c r="A433" s="27">
        <v>46454</v>
      </c>
      <c r="B433" t="s">
        <v>61</v>
      </c>
      <c r="C433" t="s">
        <v>22</v>
      </c>
      <c r="D433" t="s">
        <v>62</v>
      </c>
      <c r="E433" t="s">
        <v>22</v>
      </c>
      <c r="F433" s="28">
        <f>IF(OR(D433="Darba diena",D433="Pārcelta darba diena"),IF(AND(E433="Jā",Tabele!$H$4&gt;=7),Tabele!$H$4-1,Tabele!$H$4),0)</f>
      </c>
    </row>
    <row r="434" spans="1:6" x14ac:dyDescent="0.25">
      <c r="A434" s="27">
        <v>46455</v>
      </c>
      <c r="B434" t="s">
        <v>63</v>
      </c>
      <c r="C434" t="s">
        <v>22</v>
      </c>
      <c r="D434" t="s">
        <v>62</v>
      </c>
      <c r="E434" t="s">
        <v>22</v>
      </c>
      <c r="F434" s="28">
        <f>IF(OR(D434="Darba diena",D434="Pārcelta darba diena"),IF(AND(E434="Jā",Tabele!$H$4&gt;=7),Tabele!$H$4-1,Tabele!$H$4),0)</f>
      </c>
    </row>
    <row r="435" spans="1:6" x14ac:dyDescent="0.25">
      <c r="A435" s="27">
        <v>46456</v>
      </c>
      <c r="B435" t="s">
        <v>64</v>
      </c>
      <c r="C435" t="s">
        <v>22</v>
      </c>
      <c r="D435" t="s">
        <v>62</v>
      </c>
      <c r="E435" t="s">
        <v>22</v>
      </c>
      <c r="F435" s="28">
        <f>IF(OR(D435="Darba diena",D435="Pārcelta darba diena"),IF(AND(E435="Jā",Tabele!$H$4&gt;=7),Tabele!$H$4-1,Tabele!$H$4),0)</f>
      </c>
    </row>
    <row r="436" spans="1:6" x14ac:dyDescent="0.25">
      <c r="A436" s="27">
        <v>46457</v>
      </c>
      <c r="B436" t="s">
        <v>53</v>
      </c>
      <c r="C436" t="s">
        <v>22</v>
      </c>
      <c r="D436" t="s">
        <v>62</v>
      </c>
      <c r="E436" t="s">
        <v>22</v>
      </c>
      <c r="F436" s="28">
        <f>IF(OR(D436="Darba diena",D436="Pārcelta darba diena"),IF(AND(E436="Jā",Tabele!$H$4&gt;=7),Tabele!$H$4-1,Tabele!$H$4),0)</f>
      </c>
    </row>
    <row r="437" spans="1:6" x14ac:dyDescent="0.25">
      <c r="A437" s="27">
        <v>46458</v>
      </c>
      <c r="B437" t="s">
        <v>55</v>
      </c>
      <c r="C437" t="s">
        <v>22</v>
      </c>
      <c r="D437" t="s">
        <v>62</v>
      </c>
      <c r="E437" t="s">
        <v>22</v>
      </c>
      <c r="F437" s="28">
        <f>IF(OR(D437="Darba diena",D437="Pārcelta darba diena"),IF(AND(E437="Jā",Tabele!$H$4&gt;=7),Tabele!$H$4-1,Tabele!$H$4),0)</f>
      </c>
    </row>
    <row r="438" spans="1:6" x14ac:dyDescent="0.25">
      <c r="A438" s="34">
        <v>46459</v>
      </c>
      <c r="B438" s="35" t="s">
        <v>58</v>
      </c>
      <c r="C438" s="35" t="s">
        <v>22</v>
      </c>
      <c r="D438" s="35" t="s">
        <v>59</v>
      </c>
      <c r="E438" s="35" t="s">
        <v>22</v>
      </c>
      <c r="F438" s="36">
        <f>IF(OR(D438="Darba diena",D438="Pārcelta darba diena"),IF(AND(E438="Jā",Tabele!$H$4&gt;=7),Tabele!$H$4-1,Tabele!$H$4),0)</f>
      </c>
    </row>
    <row r="439" spans="1:6" x14ac:dyDescent="0.25">
      <c r="A439" s="34">
        <v>46460</v>
      </c>
      <c r="B439" s="35" t="s">
        <v>60</v>
      </c>
      <c r="C439" s="35" t="s">
        <v>22</v>
      </c>
      <c r="D439" s="35" t="s">
        <v>59</v>
      </c>
      <c r="E439" s="35" t="s">
        <v>22</v>
      </c>
      <c r="F439" s="36">
        <f>IF(OR(D439="Darba diena",D439="Pārcelta darba diena"),IF(AND(E439="Jā",Tabele!$H$4&gt;=7),Tabele!$H$4-1,Tabele!$H$4),0)</f>
      </c>
    </row>
    <row r="440" spans="1:6" x14ac:dyDescent="0.25">
      <c r="A440" s="27">
        <v>46461</v>
      </c>
      <c r="B440" t="s">
        <v>61</v>
      </c>
      <c r="C440" t="s">
        <v>22</v>
      </c>
      <c r="D440" t="s">
        <v>62</v>
      </c>
      <c r="E440" t="s">
        <v>22</v>
      </c>
      <c r="F440" s="28">
        <f>IF(OR(D440="Darba diena",D440="Pārcelta darba diena"),IF(AND(E440="Jā",Tabele!$H$4&gt;=7),Tabele!$H$4-1,Tabele!$H$4),0)</f>
      </c>
    </row>
    <row r="441" spans="1:6" x14ac:dyDescent="0.25">
      <c r="A441" s="27">
        <v>46462</v>
      </c>
      <c r="B441" t="s">
        <v>63</v>
      </c>
      <c r="C441" t="s">
        <v>22</v>
      </c>
      <c r="D441" t="s">
        <v>62</v>
      </c>
      <c r="E441" t="s">
        <v>22</v>
      </c>
      <c r="F441" s="28">
        <f>IF(OR(D441="Darba diena",D441="Pārcelta darba diena"),IF(AND(E441="Jā",Tabele!$H$4&gt;=7),Tabele!$H$4-1,Tabele!$H$4),0)</f>
      </c>
    </row>
    <row r="442" spans="1:6" x14ac:dyDescent="0.25">
      <c r="A442" s="27">
        <v>46463</v>
      </c>
      <c r="B442" t="s">
        <v>64</v>
      </c>
      <c r="C442" t="s">
        <v>22</v>
      </c>
      <c r="D442" t="s">
        <v>62</v>
      </c>
      <c r="E442" t="s">
        <v>22</v>
      </c>
      <c r="F442" s="28">
        <f>IF(OR(D442="Darba diena",D442="Pārcelta darba diena"),IF(AND(E442="Jā",Tabele!$H$4&gt;=7),Tabele!$H$4-1,Tabele!$H$4),0)</f>
      </c>
    </row>
    <row r="443" spans="1:6" x14ac:dyDescent="0.25">
      <c r="A443" s="27">
        <v>46464</v>
      </c>
      <c r="B443" t="s">
        <v>53</v>
      </c>
      <c r="C443" t="s">
        <v>22</v>
      </c>
      <c r="D443" t="s">
        <v>62</v>
      </c>
      <c r="E443" t="s">
        <v>22</v>
      </c>
      <c r="F443" s="28">
        <f>IF(OR(D443="Darba diena",D443="Pārcelta darba diena"),IF(AND(E443="Jā",Tabele!$H$4&gt;=7),Tabele!$H$4-1,Tabele!$H$4),0)</f>
      </c>
    </row>
    <row r="444" spans="1:6" x14ac:dyDescent="0.25">
      <c r="A444" s="27">
        <v>46465</v>
      </c>
      <c r="B444" t="s">
        <v>55</v>
      </c>
      <c r="C444" t="s">
        <v>22</v>
      </c>
      <c r="D444" t="s">
        <v>62</v>
      </c>
      <c r="E444" t="s">
        <v>22</v>
      </c>
      <c r="F444" s="28">
        <f>IF(OR(D444="Darba diena",D444="Pārcelta darba diena"),IF(AND(E444="Jā",Tabele!$H$4&gt;=7),Tabele!$H$4-1,Tabele!$H$4),0)</f>
      </c>
    </row>
    <row r="445" spans="1:6" x14ac:dyDescent="0.25">
      <c r="A445" s="34">
        <v>46466</v>
      </c>
      <c r="B445" s="35" t="s">
        <v>58</v>
      </c>
      <c r="C445" s="35" t="s">
        <v>22</v>
      </c>
      <c r="D445" s="35" t="s">
        <v>59</v>
      </c>
      <c r="E445" s="35" t="s">
        <v>22</v>
      </c>
      <c r="F445" s="36">
        <f>IF(OR(D445="Darba diena",D445="Pārcelta darba diena"),IF(AND(E445="Jā",Tabele!$H$4&gt;=7),Tabele!$H$4-1,Tabele!$H$4),0)</f>
      </c>
    </row>
    <row r="446" spans="1:6" x14ac:dyDescent="0.25">
      <c r="A446" s="34">
        <v>46467</v>
      </c>
      <c r="B446" s="35" t="s">
        <v>60</v>
      </c>
      <c r="C446" s="35" t="s">
        <v>22</v>
      </c>
      <c r="D446" s="35" t="s">
        <v>59</v>
      </c>
      <c r="E446" s="35" t="s">
        <v>22</v>
      </c>
      <c r="F446" s="36">
        <f>IF(OR(D446="Darba diena",D446="Pārcelta darba diena"),IF(AND(E446="Jā",Tabele!$H$4&gt;=7),Tabele!$H$4-1,Tabele!$H$4),0)</f>
      </c>
    </row>
    <row r="447" spans="1:6" x14ac:dyDescent="0.25">
      <c r="A447" s="27">
        <v>46468</v>
      </c>
      <c r="B447" t="s">
        <v>61</v>
      </c>
      <c r="C447" t="s">
        <v>22</v>
      </c>
      <c r="D447" t="s">
        <v>62</v>
      </c>
      <c r="E447" t="s">
        <v>22</v>
      </c>
      <c r="F447" s="28">
        <f>IF(OR(D447="Darba diena",D447="Pārcelta darba diena"),IF(AND(E447="Jā",Tabele!$H$4&gt;=7),Tabele!$H$4-1,Tabele!$H$4),0)</f>
      </c>
    </row>
    <row r="448" spans="1:6" x14ac:dyDescent="0.25">
      <c r="A448" s="27">
        <v>46469</v>
      </c>
      <c r="B448" t="s">
        <v>63</v>
      </c>
      <c r="C448" t="s">
        <v>22</v>
      </c>
      <c r="D448" t="s">
        <v>62</v>
      </c>
      <c r="E448" t="s">
        <v>22</v>
      </c>
      <c r="F448" s="28">
        <f>IF(OR(D448="Darba diena",D448="Pārcelta darba diena"),IF(AND(E448="Jā",Tabele!$H$4&gt;=7),Tabele!$H$4-1,Tabele!$H$4),0)</f>
      </c>
    </row>
    <row r="449" spans="1:6" x14ac:dyDescent="0.25">
      <c r="A449" s="27">
        <v>46470</v>
      </c>
      <c r="B449" t="s">
        <v>64</v>
      </c>
      <c r="C449" t="s">
        <v>22</v>
      </c>
      <c r="D449" t="s">
        <v>62</v>
      </c>
      <c r="E449" t="s">
        <v>22</v>
      </c>
      <c r="F449" s="28">
        <f>IF(OR(D449="Darba diena",D449="Pārcelta darba diena"),IF(AND(E449="Jā",Tabele!$H$4&gt;=7),Tabele!$H$4-1,Tabele!$H$4),0)</f>
      </c>
    </row>
    <row r="450" spans="1:6" x14ac:dyDescent="0.25">
      <c r="A450" s="27">
        <v>46471</v>
      </c>
      <c r="B450" t="s">
        <v>53</v>
      </c>
      <c r="C450" t="s">
        <v>22</v>
      </c>
      <c r="D450" t="s">
        <v>62</v>
      </c>
      <c r="E450" t="s">
        <v>67</v>
      </c>
      <c r="F450" s="28">
        <f>IF(OR(D450="Darba diena",D450="Pārcelta darba diena"),IF(AND(E450="Jā",Tabele!$H$4&gt;=7),Tabele!$H$4-1,Tabele!$H$4),0)</f>
      </c>
    </row>
    <row r="451" spans="1:6" x14ac:dyDescent="0.25">
      <c r="A451" s="31">
        <v>46472</v>
      </c>
      <c r="B451" s="32" t="s">
        <v>55</v>
      </c>
      <c r="C451" s="32" t="s">
        <v>68</v>
      </c>
      <c r="D451" s="32" t="s">
        <v>32</v>
      </c>
      <c r="E451" s="32" t="s">
        <v>22</v>
      </c>
      <c r="F451" s="33">
        <f>IF(OR(D451="Darba diena",D451="Pārcelta darba diena"),IF(AND(E451="Jā",Tabele!$H$4&gt;=7),Tabele!$H$4-1,Tabele!$H$4),0)</f>
      </c>
    </row>
    <row r="452" spans="1:6" x14ac:dyDescent="0.25">
      <c r="A452" s="34">
        <v>46473</v>
      </c>
      <c r="B452" s="35" t="s">
        <v>58</v>
      </c>
      <c r="C452" s="35" t="s">
        <v>22</v>
      </c>
      <c r="D452" s="35" t="s">
        <v>59</v>
      </c>
      <c r="E452" s="35" t="s">
        <v>22</v>
      </c>
      <c r="F452" s="36">
        <f>IF(OR(D452="Darba diena",D452="Pārcelta darba diena"),IF(AND(E452="Jā",Tabele!$H$4&gt;=7),Tabele!$H$4-1,Tabele!$H$4),0)</f>
      </c>
    </row>
    <row r="453" spans="1:6" x14ac:dyDescent="0.25">
      <c r="A453" s="31">
        <v>46474</v>
      </c>
      <c r="B453" s="32" t="s">
        <v>60</v>
      </c>
      <c r="C453" s="32" t="s">
        <v>69</v>
      </c>
      <c r="D453" s="32" t="s">
        <v>32</v>
      </c>
      <c r="E453" s="32" t="s">
        <v>22</v>
      </c>
      <c r="F453" s="33">
        <f>IF(OR(D453="Darba diena",D453="Pārcelta darba diena"),IF(AND(E453="Jā",Tabele!$H$4&gt;=7),Tabele!$H$4-1,Tabele!$H$4),0)</f>
      </c>
    </row>
    <row r="454" spans="1:6" x14ac:dyDescent="0.25">
      <c r="A454" s="31">
        <v>46475</v>
      </c>
      <c r="B454" s="32" t="s">
        <v>61</v>
      </c>
      <c r="C454" s="32" t="s">
        <v>70</v>
      </c>
      <c r="D454" s="32" t="s">
        <v>32</v>
      </c>
      <c r="E454" s="32" t="s">
        <v>22</v>
      </c>
      <c r="F454" s="33">
        <f>IF(OR(D454="Darba diena",D454="Pārcelta darba diena"),IF(AND(E454="Jā",Tabele!$H$4&gt;=7),Tabele!$H$4-1,Tabele!$H$4),0)</f>
      </c>
    </row>
    <row r="455" spans="1:6" x14ac:dyDescent="0.25">
      <c r="A455" s="27">
        <v>46476</v>
      </c>
      <c r="B455" t="s">
        <v>63</v>
      </c>
      <c r="C455" t="s">
        <v>22</v>
      </c>
      <c r="D455" t="s">
        <v>62</v>
      </c>
      <c r="E455" t="s">
        <v>22</v>
      </c>
      <c r="F455" s="28">
        <f>IF(OR(D455="Darba diena",D455="Pārcelta darba diena"),IF(AND(E455="Jā",Tabele!$H$4&gt;=7),Tabele!$H$4-1,Tabele!$H$4),0)</f>
      </c>
    </row>
    <row r="456" spans="1:6" x14ac:dyDescent="0.25">
      <c r="A456" s="27">
        <v>46477</v>
      </c>
      <c r="B456" t="s">
        <v>64</v>
      </c>
      <c r="C456" t="s">
        <v>22</v>
      </c>
      <c r="D456" t="s">
        <v>62</v>
      </c>
      <c r="E456" t="s">
        <v>22</v>
      </c>
      <c r="F456" s="28">
        <f>IF(OR(D456="Darba diena",D456="Pārcelta darba diena"),IF(AND(E456="Jā",Tabele!$H$4&gt;=7),Tabele!$H$4-1,Tabele!$H$4),0)</f>
      </c>
    </row>
    <row r="457" spans="1:6" x14ac:dyDescent="0.25">
      <c r="A457" s="27">
        <v>46478</v>
      </c>
      <c r="B457" t="s">
        <v>53</v>
      </c>
      <c r="C457" t="s">
        <v>22</v>
      </c>
      <c r="D457" t="s">
        <v>62</v>
      </c>
      <c r="E457" t="s">
        <v>22</v>
      </c>
      <c r="F457" s="28">
        <f>IF(OR(D457="Darba diena",D457="Pārcelta darba diena"),IF(AND(E457="Jā",Tabele!$H$4&gt;=7),Tabele!$H$4-1,Tabele!$H$4),0)</f>
      </c>
    </row>
    <row r="458" spans="1:6" x14ac:dyDescent="0.25">
      <c r="A458" s="27">
        <v>46479</v>
      </c>
      <c r="B458" t="s">
        <v>55</v>
      </c>
      <c r="C458" t="s">
        <v>22</v>
      </c>
      <c r="D458" t="s">
        <v>62</v>
      </c>
      <c r="E458" t="s">
        <v>22</v>
      </c>
      <c r="F458" s="28">
        <f>IF(OR(D458="Darba diena",D458="Pārcelta darba diena"),IF(AND(E458="Jā",Tabele!$H$4&gt;=7),Tabele!$H$4-1,Tabele!$H$4),0)</f>
      </c>
    </row>
    <row r="459" spans="1:6" x14ac:dyDescent="0.25">
      <c r="A459" s="34">
        <v>46480</v>
      </c>
      <c r="B459" s="35" t="s">
        <v>58</v>
      </c>
      <c r="C459" s="35" t="s">
        <v>22</v>
      </c>
      <c r="D459" s="35" t="s">
        <v>59</v>
      </c>
      <c r="E459" s="35" t="s">
        <v>22</v>
      </c>
      <c r="F459" s="36">
        <f>IF(OR(D459="Darba diena",D459="Pārcelta darba diena"),IF(AND(E459="Jā",Tabele!$H$4&gt;=7),Tabele!$H$4-1,Tabele!$H$4),0)</f>
      </c>
    </row>
    <row r="460" spans="1:6" x14ac:dyDescent="0.25">
      <c r="A460" s="34">
        <v>46481</v>
      </c>
      <c r="B460" s="35" t="s">
        <v>60</v>
      </c>
      <c r="C460" s="35" t="s">
        <v>22</v>
      </c>
      <c r="D460" s="35" t="s">
        <v>59</v>
      </c>
      <c r="E460" s="35" t="s">
        <v>22</v>
      </c>
      <c r="F460" s="36">
        <f>IF(OR(D460="Darba diena",D460="Pārcelta darba diena"),IF(AND(E460="Jā",Tabele!$H$4&gt;=7),Tabele!$H$4-1,Tabele!$H$4),0)</f>
      </c>
    </row>
    <row r="461" spans="1:6" x14ac:dyDescent="0.25">
      <c r="A461" s="27">
        <v>46482</v>
      </c>
      <c r="B461" t="s">
        <v>61</v>
      </c>
      <c r="C461" t="s">
        <v>22</v>
      </c>
      <c r="D461" t="s">
        <v>62</v>
      </c>
      <c r="E461" t="s">
        <v>22</v>
      </c>
      <c r="F461" s="28">
        <f>IF(OR(D461="Darba diena",D461="Pārcelta darba diena"),IF(AND(E461="Jā",Tabele!$H$4&gt;=7),Tabele!$H$4-1,Tabele!$H$4),0)</f>
      </c>
    </row>
    <row r="462" spans="1:6" x14ac:dyDescent="0.25">
      <c r="A462" s="27">
        <v>46483</v>
      </c>
      <c r="B462" t="s">
        <v>63</v>
      </c>
      <c r="C462" t="s">
        <v>22</v>
      </c>
      <c r="D462" t="s">
        <v>62</v>
      </c>
      <c r="E462" t="s">
        <v>22</v>
      </c>
      <c r="F462" s="28">
        <f>IF(OR(D462="Darba diena",D462="Pārcelta darba diena"),IF(AND(E462="Jā",Tabele!$H$4&gt;=7),Tabele!$H$4-1,Tabele!$H$4),0)</f>
      </c>
    </row>
    <row r="463" spans="1:6" x14ac:dyDescent="0.25">
      <c r="A463" s="27">
        <v>46484</v>
      </c>
      <c r="B463" t="s">
        <v>64</v>
      </c>
      <c r="C463" t="s">
        <v>22</v>
      </c>
      <c r="D463" t="s">
        <v>62</v>
      </c>
      <c r="E463" t="s">
        <v>22</v>
      </c>
      <c r="F463" s="28">
        <f>IF(OR(D463="Darba diena",D463="Pārcelta darba diena"),IF(AND(E463="Jā",Tabele!$H$4&gt;=7),Tabele!$H$4-1,Tabele!$H$4),0)</f>
      </c>
    </row>
    <row r="464" spans="1:6" x14ac:dyDescent="0.25">
      <c r="A464" s="27">
        <v>46485</v>
      </c>
      <c r="B464" t="s">
        <v>53</v>
      </c>
      <c r="C464" t="s">
        <v>22</v>
      </c>
      <c r="D464" t="s">
        <v>62</v>
      </c>
      <c r="E464" t="s">
        <v>22</v>
      </c>
      <c r="F464" s="28">
        <f>IF(OR(D464="Darba diena",D464="Pārcelta darba diena"),IF(AND(E464="Jā",Tabele!$H$4&gt;=7),Tabele!$H$4-1,Tabele!$H$4),0)</f>
      </c>
    </row>
    <row r="465" spans="1:6" x14ac:dyDescent="0.25">
      <c r="A465" s="27">
        <v>46486</v>
      </c>
      <c r="B465" t="s">
        <v>55</v>
      </c>
      <c r="C465" t="s">
        <v>22</v>
      </c>
      <c r="D465" t="s">
        <v>62</v>
      </c>
      <c r="E465" t="s">
        <v>22</v>
      </c>
      <c r="F465" s="28">
        <f>IF(OR(D465="Darba diena",D465="Pārcelta darba diena"),IF(AND(E465="Jā",Tabele!$H$4&gt;=7),Tabele!$H$4-1,Tabele!$H$4),0)</f>
      </c>
    </row>
    <row r="466" spans="1:6" x14ac:dyDescent="0.25">
      <c r="A466" s="34">
        <v>46487</v>
      </c>
      <c r="B466" s="35" t="s">
        <v>58</v>
      </c>
      <c r="C466" s="35" t="s">
        <v>22</v>
      </c>
      <c r="D466" s="35" t="s">
        <v>59</v>
      </c>
      <c r="E466" s="35" t="s">
        <v>22</v>
      </c>
      <c r="F466" s="36">
        <f>IF(OR(D466="Darba diena",D466="Pārcelta darba diena"),IF(AND(E466="Jā",Tabele!$H$4&gt;=7),Tabele!$H$4-1,Tabele!$H$4),0)</f>
      </c>
    </row>
    <row r="467" spans="1:6" x14ac:dyDescent="0.25">
      <c r="A467" s="34">
        <v>46488</v>
      </c>
      <c r="B467" s="35" t="s">
        <v>60</v>
      </c>
      <c r="C467" s="35" t="s">
        <v>22</v>
      </c>
      <c r="D467" s="35" t="s">
        <v>59</v>
      </c>
      <c r="E467" s="35" t="s">
        <v>22</v>
      </c>
      <c r="F467" s="36">
        <f>IF(OR(D467="Darba diena",D467="Pārcelta darba diena"),IF(AND(E467="Jā",Tabele!$H$4&gt;=7),Tabele!$H$4-1,Tabele!$H$4),0)</f>
      </c>
    </row>
    <row r="468" spans="1:6" x14ac:dyDescent="0.25">
      <c r="A468" s="27">
        <v>46489</v>
      </c>
      <c r="B468" t="s">
        <v>61</v>
      </c>
      <c r="C468" t="s">
        <v>22</v>
      </c>
      <c r="D468" t="s">
        <v>62</v>
      </c>
      <c r="E468" t="s">
        <v>22</v>
      </c>
      <c r="F468" s="28">
        <f>IF(OR(D468="Darba diena",D468="Pārcelta darba diena"),IF(AND(E468="Jā",Tabele!$H$4&gt;=7),Tabele!$H$4-1,Tabele!$H$4),0)</f>
      </c>
    </row>
    <row r="469" spans="1:6" x14ac:dyDescent="0.25">
      <c r="A469" s="27">
        <v>46490</v>
      </c>
      <c r="B469" t="s">
        <v>63</v>
      </c>
      <c r="C469" t="s">
        <v>22</v>
      </c>
      <c r="D469" t="s">
        <v>62</v>
      </c>
      <c r="E469" t="s">
        <v>22</v>
      </c>
      <c r="F469" s="28">
        <f>IF(OR(D469="Darba diena",D469="Pārcelta darba diena"),IF(AND(E469="Jā",Tabele!$H$4&gt;=7),Tabele!$H$4-1,Tabele!$H$4),0)</f>
      </c>
    </row>
    <row r="470" spans="1:6" x14ac:dyDescent="0.25">
      <c r="A470" s="27">
        <v>46491</v>
      </c>
      <c r="B470" t="s">
        <v>64</v>
      </c>
      <c r="C470" t="s">
        <v>22</v>
      </c>
      <c r="D470" t="s">
        <v>62</v>
      </c>
      <c r="E470" t="s">
        <v>22</v>
      </c>
      <c r="F470" s="28">
        <f>IF(OR(D470="Darba diena",D470="Pārcelta darba diena"),IF(AND(E470="Jā",Tabele!$H$4&gt;=7),Tabele!$H$4-1,Tabele!$H$4),0)</f>
      </c>
    </row>
    <row r="471" spans="1:6" x14ac:dyDescent="0.25">
      <c r="A471" s="27">
        <v>46492</v>
      </c>
      <c r="B471" t="s">
        <v>53</v>
      </c>
      <c r="C471" t="s">
        <v>22</v>
      </c>
      <c r="D471" t="s">
        <v>62</v>
      </c>
      <c r="E471" t="s">
        <v>22</v>
      </c>
      <c r="F471" s="28">
        <f>IF(OR(D471="Darba diena",D471="Pārcelta darba diena"),IF(AND(E471="Jā",Tabele!$H$4&gt;=7),Tabele!$H$4-1,Tabele!$H$4),0)</f>
      </c>
    </row>
    <row r="472" spans="1:6" x14ac:dyDescent="0.25">
      <c r="A472" s="27">
        <v>46493</v>
      </c>
      <c r="B472" t="s">
        <v>55</v>
      </c>
      <c r="C472" t="s">
        <v>22</v>
      </c>
      <c r="D472" t="s">
        <v>62</v>
      </c>
      <c r="E472" t="s">
        <v>22</v>
      </c>
      <c r="F472" s="28">
        <f>IF(OR(D472="Darba diena",D472="Pārcelta darba diena"),IF(AND(E472="Jā",Tabele!$H$4&gt;=7),Tabele!$H$4-1,Tabele!$H$4),0)</f>
      </c>
    </row>
    <row r="473" spans="1:6" x14ac:dyDescent="0.25">
      <c r="A473" s="34">
        <v>46494</v>
      </c>
      <c r="B473" s="35" t="s">
        <v>58</v>
      </c>
      <c r="C473" s="35" t="s">
        <v>22</v>
      </c>
      <c r="D473" s="35" t="s">
        <v>59</v>
      </c>
      <c r="E473" s="35" t="s">
        <v>22</v>
      </c>
      <c r="F473" s="36">
        <f>IF(OR(D473="Darba diena",D473="Pārcelta darba diena"),IF(AND(E473="Jā",Tabele!$H$4&gt;=7),Tabele!$H$4-1,Tabele!$H$4),0)</f>
      </c>
    </row>
    <row r="474" spans="1:6" x14ac:dyDescent="0.25">
      <c r="A474" s="34">
        <v>46495</v>
      </c>
      <c r="B474" s="35" t="s">
        <v>60</v>
      </c>
      <c r="C474" s="35" t="s">
        <v>22</v>
      </c>
      <c r="D474" s="35" t="s">
        <v>59</v>
      </c>
      <c r="E474" s="35" t="s">
        <v>22</v>
      </c>
      <c r="F474" s="36">
        <f>IF(OR(D474="Darba diena",D474="Pārcelta darba diena"),IF(AND(E474="Jā",Tabele!$H$4&gt;=7),Tabele!$H$4-1,Tabele!$H$4),0)</f>
      </c>
    </row>
    <row r="475" spans="1:6" x14ac:dyDescent="0.25">
      <c r="A475" s="27">
        <v>46496</v>
      </c>
      <c r="B475" t="s">
        <v>61</v>
      </c>
      <c r="C475" t="s">
        <v>22</v>
      </c>
      <c r="D475" t="s">
        <v>62</v>
      </c>
      <c r="E475" t="s">
        <v>22</v>
      </c>
      <c r="F475" s="28">
        <f>IF(OR(D475="Darba diena",D475="Pārcelta darba diena"),IF(AND(E475="Jā",Tabele!$H$4&gt;=7),Tabele!$H$4-1,Tabele!$H$4),0)</f>
      </c>
    </row>
    <row r="476" spans="1:6" x14ac:dyDescent="0.25">
      <c r="A476" s="27">
        <v>46497</v>
      </c>
      <c r="B476" t="s">
        <v>63</v>
      </c>
      <c r="C476" t="s">
        <v>22</v>
      </c>
      <c r="D476" t="s">
        <v>62</v>
      </c>
      <c r="E476" t="s">
        <v>22</v>
      </c>
      <c r="F476" s="28">
        <f>IF(OR(D476="Darba diena",D476="Pārcelta darba diena"),IF(AND(E476="Jā",Tabele!$H$4&gt;=7),Tabele!$H$4-1,Tabele!$H$4),0)</f>
      </c>
    </row>
    <row r="477" spans="1:6" x14ac:dyDescent="0.25">
      <c r="A477" s="27">
        <v>46498</v>
      </c>
      <c r="B477" t="s">
        <v>64</v>
      </c>
      <c r="C477" t="s">
        <v>22</v>
      </c>
      <c r="D477" t="s">
        <v>62</v>
      </c>
      <c r="E477" t="s">
        <v>22</v>
      </c>
      <c r="F477" s="28">
        <f>IF(OR(D477="Darba diena",D477="Pārcelta darba diena"),IF(AND(E477="Jā",Tabele!$H$4&gt;=7),Tabele!$H$4-1,Tabele!$H$4),0)</f>
      </c>
    </row>
    <row r="478" spans="1:6" x14ac:dyDescent="0.25">
      <c r="A478" s="27">
        <v>46499</v>
      </c>
      <c r="B478" t="s">
        <v>53</v>
      </c>
      <c r="C478" t="s">
        <v>22</v>
      </c>
      <c r="D478" t="s">
        <v>62</v>
      </c>
      <c r="E478" t="s">
        <v>22</v>
      </c>
      <c r="F478" s="28">
        <f>IF(OR(D478="Darba diena",D478="Pārcelta darba diena"),IF(AND(E478="Jā",Tabele!$H$4&gt;=7),Tabele!$H$4-1,Tabele!$H$4),0)</f>
      </c>
    </row>
    <row r="479" spans="1:6" x14ac:dyDescent="0.25">
      <c r="A479" s="27">
        <v>46500</v>
      </c>
      <c r="B479" t="s">
        <v>55</v>
      </c>
      <c r="C479" t="s">
        <v>22</v>
      </c>
      <c r="D479" t="s">
        <v>62</v>
      </c>
      <c r="E479" t="s">
        <v>22</v>
      </c>
      <c r="F479" s="28">
        <f>IF(OR(D479="Darba diena",D479="Pārcelta darba diena"),IF(AND(E479="Jā",Tabele!$H$4&gt;=7),Tabele!$H$4-1,Tabele!$H$4),0)</f>
      </c>
    </row>
    <row r="480" spans="1:6" x14ac:dyDescent="0.25">
      <c r="A480" s="34">
        <v>46501</v>
      </c>
      <c r="B480" s="35" t="s">
        <v>58</v>
      </c>
      <c r="C480" s="35" t="s">
        <v>22</v>
      </c>
      <c r="D480" s="35" t="s">
        <v>59</v>
      </c>
      <c r="E480" s="35" t="s">
        <v>22</v>
      </c>
      <c r="F480" s="36">
        <f>IF(OR(D480="Darba diena",D480="Pārcelta darba diena"),IF(AND(E480="Jā",Tabele!$H$4&gt;=7),Tabele!$H$4-1,Tabele!$H$4),0)</f>
      </c>
    </row>
    <row r="481" spans="1:6" x14ac:dyDescent="0.25">
      <c r="A481" s="34">
        <v>46502</v>
      </c>
      <c r="B481" s="35" t="s">
        <v>60</v>
      </c>
      <c r="C481" s="35" t="s">
        <v>22</v>
      </c>
      <c r="D481" s="35" t="s">
        <v>59</v>
      </c>
      <c r="E481" s="35" t="s">
        <v>22</v>
      </c>
      <c r="F481" s="36">
        <f>IF(OR(D481="Darba diena",D481="Pārcelta darba diena"),IF(AND(E481="Jā",Tabele!$H$4&gt;=7),Tabele!$H$4-1,Tabele!$H$4),0)</f>
      </c>
    </row>
    <row r="482" spans="1:6" x14ac:dyDescent="0.25">
      <c r="A482" s="27">
        <v>46503</v>
      </c>
      <c r="B482" t="s">
        <v>61</v>
      </c>
      <c r="C482" t="s">
        <v>22</v>
      </c>
      <c r="D482" t="s">
        <v>62</v>
      </c>
      <c r="E482" t="s">
        <v>22</v>
      </c>
      <c r="F482" s="28">
        <f>IF(OR(D482="Darba diena",D482="Pārcelta darba diena"),IF(AND(E482="Jā",Tabele!$H$4&gt;=7),Tabele!$H$4-1,Tabele!$H$4),0)</f>
      </c>
    </row>
    <row r="483" spans="1:6" x14ac:dyDescent="0.25">
      <c r="A483" s="27">
        <v>46504</v>
      </c>
      <c r="B483" t="s">
        <v>63</v>
      </c>
      <c r="C483" t="s">
        <v>22</v>
      </c>
      <c r="D483" t="s">
        <v>62</v>
      </c>
      <c r="E483" t="s">
        <v>22</v>
      </c>
      <c r="F483" s="28">
        <f>IF(OR(D483="Darba diena",D483="Pārcelta darba diena"),IF(AND(E483="Jā",Tabele!$H$4&gt;=7),Tabele!$H$4-1,Tabele!$H$4),0)</f>
      </c>
    </row>
    <row r="484" spans="1:6" x14ac:dyDescent="0.25">
      <c r="A484" s="27">
        <v>46505</v>
      </c>
      <c r="B484" t="s">
        <v>64</v>
      </c>
      <c r="C484" t="s">
        <v>22</v>
      </c>
      <c r="D484" t="s">
        <v>62</v>
      </c>
      <c r="E484" t="s">
        <v>22</v>
      </c>
      <c r="F484" s="28">
        <f>IF(OR(D484="Darba diena",D484="Pārcelta darba diena"),IF(AND(E484="Jā",Tabele!$H$4&gt;=7),Tabele!$H$4-1,Tabele!$H$4),0)</f>
      </c>
    </row>
    <row r="485" spans="1:6" x14ac:dyDescent="0.25">
      <c r="A485" s="27">
        <v>46506</v>
      </c>
      <c r="B485" t="s">
        <v>53</v>
      </c>
      <c r="C485" t="s">
        <v>22</v>
      </c>
      <c r="D485" t="s">
        <v>62</v>
      </c>
      <c r="E485" t="s">
        <v>22</v>
      </c>
      <c r="F485" s="28">
        <f>IF(OR(D485="Darba diena",D485="Pārcelta darba diena"),IF(AND(E485="Jā",Tabele!$H$4&gt;=7),Tabele!$H$4-1,Tabele!$H$4),0)</f>
      </c>
    </row>
    <row r="486" spans="1:6" x14ac:dyDescent="0.25">
      <c r="A486" s="27">
        <v>46507</v>
      </c>
      <c r="B486" t="s">
        <v>55</v>
      </c>
      <c r="C486" t="s">
        <v>22</v>
      </c>
      <c r="D486" t="s">
        <v>62</v>
      </c>
      <c r="E486" t="s">
        <v>67</v>
      </c>
      <c r="F486" s="28">
        <f>IF(OR(D486="Darba diena",D486="Pārcelta darba diena"),IF(AND(E486="Jā",Tabele!$H$4&gt;=7),Tabele!$H$4-1,Tabele!$H$4),0)</f>
      </c>
    </row>
    <row r="487" spans="1:6" x14ac:dyDescent="0.25">
      <c r="A487" s="31">
        <v>46508</v>
      </c>
      <c r="B487" s="32" t="s">
        <v>58</v>
      </c>
      <c r="C487" s="32" t="s">
        <v>71</v>
      </c>
      <c r="D487" s="32" t="s">
        <v>32</v>
      </c>
      <c r="E487" s="32" t="s">
        <v>22</v>
      </c>
      <c r="F487" s="33">
        <f>IF(OR(D487="Darba diena",D487="Pārcelta darba diena"),IF(AND(E487="Jā",Tabele!$H$4&gt;=7),Tabele!$H$4-1,Tabele!$H$4),0)</f>
      </c>
    </row>
    <row r="488" spans="1:6" x14ac:dyDescent="0.25">
      <c r="A488" s="34">
        <v>46509</v>
      </c>
      <c r="B488" s="35" t="s">
        <v>60</v>
      </c>
      <c r="C488" s="35" t="s">
        <v>22</v>
      </c>
      <c r="D488" s="35" t="s">
        <v>59</v>
      </c>
      <c r="E488" s="35" t="s">
        <v>22</v>
      </c>
      <c r="F488" s="36">
        <f>IF(OR(D488="Darba diena",D488="Pārcelta darba diena"),IF(AND(E488="Jā",Tabele!$H$4&gt;=7),Tabele!$H$4-1,Tabele!$H$4),0)</f>
      </c>
    </row>
    <row r="489" spans="1:6" x14ac:dyDescent="0.25">
      <c r="A489" s="27">
        <v>46510</v>
      </c>
      <c r="B489" t="s">
        <v>61</v>
      </c>
      <c r="C489" t="s">
        <v>22</v>
      </c>
      <c r="D489" t="s">
        <v>62</v>
      </c>
      <c r="E489" t="s">
        <v>67</v>
      </c>
      <c r="F489" s="28">
        <f>IF(OR(D489="Darba diena",D489="Pārcelta darba diena"),IF(AND(E489="Jā",Tabele!$H$4&gt;=7),Tabele!$H$4-1,Tabele!$H$4),0)</f>
      </c>
    </row>
    <row r="490" spans="1:6" x14ac:dyDescent="0.25">
      <c r="A490" s="31">
        <v>46511</v>
      </c>
      <c r="B490" s="32" t="s">
        <v>63</v>
      </c>
      <c r="C490" s="32" t="s">
        <v>72</v>
      </c>
      <c r="D490" s="32" t="s">
        <v>32</v>
      </c>
      <c r="E490" s="32" t="s">
        <v>22</v>
      </c>
      <c r="F490" s="33">
        <f>IF(OR(D490="Darba diena",D490="Pārcelta darba diena"),IF(AND(E490="Jā",Tabele!$H$4&gt;=7),Tabele!$H$4-1,Tabele!$H$4),0)</f>
      </c>
    </row>
    <row r="491" spans="1:6" x14ac:dyDescent="0.25">
      <c r="A491" s="27">
        <v>46512</v>
      </c>
      <c r="B491" t="s">
        <v>64</v>
      </c>
      <c r="C491" t="s">
        <v>22</v>
      </c>
      <c r="D491" t="s">
        <v>62</v>
      </c>
      <c r="E491" t="s">
        <v>22</v>
      </c>
      <c r="F491" s="28">
        <f>IF(OR(D491="Darba diena",D491="Pārcelta darba diena"),IF(AND(E491="Jā",Tabele!$H$4&gt;=7),Tabele!$H$4-1,Tabele!$H$4),0)</f>
      </c>
    </row>
    <row r="492" spans="1:6" x14ac:dyDescent="0.25">
      <c r="A492" s="27">
        <v>46513</v>
      </c>
      <c r="B492" t="s">
        <v>53</v>
      </c>
      <c r="C492" t="s">
        <v>22</v>
      </c>
      <c r="D492" t="s">
        <v>62</v>
      </c>
      <c r="E492" t="s">
        <v>22</v>
      </c>
      <c r="F492" s="28">
        <f>IF(OR(D492="Darba diena",D492="Pārcelta darba diena"),IF(AND(E492="Jā",Tabele!$H$4&gt;=7),Tabele!$H$4-1,Tabele!$H$4),0)</f>
      </c>
    </row>
    <row r="493" spans="1:6" x14ac:dyDescent="0.25">
      <c r="A493" s="27">
        <v>46514</v>
      </c>
      <c r="B493" t="s">
        <v>55</v>
      </c>
      <c r="C493" t="s">
        <v>22</v>
      </c>
      <c r="D493" t="s">
        <v>62</v>
      </c>
      <c r="E493" t="s">
        <v>22</v>
      </c>
      <c r="F493" s="28">
        <f>IF(OR(D493="Darba diena",D493="Pārcelta darba diena"),IF(AND(E493="Jā",Tabele!$H$4&gt;=7),Tabele!$H$4-1,Tabele!$H$4),0)</f>
      </c>
    </row>
    <row r="494" spans="1:6" x14ac:dyDescent="0.25">
      <c r="A494" s="34">
        <v>46515</v>
      </c>
      <c r="B494" s="35" t="s">
        <v>58</v>
      </c>
      <c r="C494" s="35" t="s">
        <v>22</v>
      </c>
      <c r="D494" s="35" t="s">
        <v>59</v>
      </c>
      <c r="E494" s="35" t="s">
        <v>22</v>
      </c>
      <c r="F494" s="36">
        <f>IF(OR(D494="Darba diena",D494="Pārcelta darba diena"),IF(AND(E494="Jā",Tabele!$H$4&gt;=7),Tabele!$H$4-1,Tabele!$H$4),0)</f>
      </c>
    </row>
    <row r="495" spans="1:6" x14ac:dyDescent="0.25">
      <c r="A495" s="31">
        <v>46516</v>
      </c>
      <c r="B495" s="32" t="s">
        <v>60</v>
      </c>
      <c r="C495" s="32" t="s">
        <v>73</v>
      </c>
      <c r="D495" s="32" t="s">
        <v>32</v>
      </c>
      <c r="E495" s="32" t="s">
        <v>22</v>
      </c>
      <c r="F495" s="33">
        <f>IF(OR(D495="Darba diena",D495="Pārcelta darba diena"),IF(AND(E495="Jā",Tabele!$H$4&gt;=7),Tabele!$H$4-1,Tabele!$H$4),0)</f>
      </c>
    </row>
    <row r="496" spans="1:6" x14ac:dyDescent="0.25">
      <c r="A496" s="27">
        <v>46517</v>
      </c>
      <c r="B496" t="s">
        <v>61</v>
      </c>
      <c r="C496" t="s">
        <v>22</v>
      </c>
      <c r="D496" t="s">
        <v>62</v>
      </c>
      <c r="E496" t="s">
        <v>22</v>
      </c>
      <c r="F496" s="28">
        <f>IF(OR(D496="Darba diena",D496="Pārcelta darba diena"),IF(AND(E496="Jā",Tabele!$H$4&gt;=7),Tabele!$H$4-1,Tabele!$H$4),0)</f>
      </c>
    </row>
    <row r="497" spans="1:6" x14ac:dyDescent="0.25">
      <c r="A497" s="27">
        <v>46518</v>
      </c>
      <c r="B497" t="s">
        <v>63</v>
      </c>
      <c r="C497" t="s">
        <v>22</v>
      </c>
      <c r="D497" t="s">
        <v>62</v>
      </c>
      <c r="E497" t="s">
        <v>22</v>
      </c>
      <c r="F497" s="28">
        <f>IF(OR(D497="Darba diena",D497="Pārcelta darba diena"),IF(AND(E497="Jā",Tabele!$H$4&gt;=7),Tabele!$H$4-1,Tabele!$H$4),0)</f>
      </c>
    </row>
    <row r="498" spans="1:6" x14ac:dyDescent="0.25">
      <c r="A498" s="27">
        <v>46519</v>
      </c>
      <c r="B498" t="s">
        <v>64</v>
      </c>
      <c r="C498" t="s">
        <v>22</v>
      </c>
      <c r="D498" t="s">
        <v>62</v>
      </c>
      <c r="E498" t="s">
        <v>22</v>
      </c>
      <c r="F498" s="28">
        <f>IF(OR(D498="Darba diena",D498="Pārcelta darba diena"),IF(AND(E498="Jā",Tabele!$H$4&gt;=7),Tabele!$H$4-1,Tabele!$H$4),0)</f>
      </c>
    </row>
    <row r="499" spans="1:6" x14ac:dyDescent="0.25">
      <c r="A499" s="27">
        <v>46520</v>
      </c>
      <c r="B499" t="s">
        <v>53</v>
      </c>
      <c r="C499" t="s">
        <v>22</v>
      </c>
      <c r="D499" t="s">
        <v>62</v>
      </c>
      <c r="E499" t="s">
        <v>22</v>
      </c>
      <c r="F499" s="28">
        <f>IF(OR(D499="Darba diena",D499="Pārcelta darba diena"),IF(AND(E499="Jā",Tabele!$H$4&gt;=7),Tabele!$H$4-1,Tabele!$H$4),0)</f>
      </c>
    </row>
    <row r="500" spans="1:6" x14ac:dyDescent="0.25">
      <c r="A500" s="27">
        <v>46521</v>
      </c>
      <c r="B500" t="s">
        <v>55</v>
      </c>
      <c r="C500" t="s">
        <v>22</v>
      </c>
      <c r="D500" t="s">
        <v>62</v>
      </c>
      <c r="E500" t="s">
        <v>22</v>
      </c>
      <c r="F500" s="28">
        <f>IF(OR(D500="Darba diena",D500="Pārcelta darba diena"),IF(AND(E500="Jā",Tabele!$H$4&gt;=7),Tabele!$H$4-1,Tabele!$H$4),0)</f>
      </c>
    </row>
    <row r="501" spans="1:6" x14ac:dyDescent="0.25">
      <c r="A501" s="34">
        <v>46522</v>
      </c>
      <c r="B501" s="35" t="s">
        <v>58</v>
      </c>
      <c r="C501" s="35" t="s">
        <v>22</v>
      </c>
      <c r="D501" s="35" t="s">
        <v>59</v>
      </c>
      <c r="E501" s="35" t="s">
        <v>22</v>
      </c>
      <c r="F501" s="36">
        <f>IF(OR(D501="Darba diena",D501="Pārcelta darba diena"),IF(AND(E501="Jā",Tabele!$H$4&gt;=7),Tabele!$H$4-1,Tabele!$H$4),0)</f>
      </c>
    </row>
    <row r="502" spans="1:6" x14ac:dyDescent="0.25">
      <c r="A502" s="31">
        <v>46523</v>
      </c>
      <c r="B502" s="32" t="s">
        <v>60</v>
      </c>
      <c r="C502" s="32" t="s">
        <v>74</v>
      </c>
      <c r="D502" s="32" t="s">
        <v>32</v>
      </c>
      <c r="E502" s="32" t="s">
        <v>22</v>
      </c>
      <c r="F502" s="33">
        <f>IF(OR(D502="Darba diena",D502="Pārcelta darba diena"),IF(AND(E502="Jā",Tabele!$H$4&gt;=7),Tabele!$H$4-1,Tabele!$H$4),0)</f>
      </c>
    </row>
    <row r="503" spans="1:6" x14ac:dyDescent="0.25">
      <c r="A503" s="27">
        <v>46524</v>
      </c>
      <c r="B503" t="s">
        <v>61</v>
      </c>
      <c r="C503" t="s">
        <v>22</v>
      </c>
      <c r="D503" t="s">
        <v>62</v>
      </c>
      <c r="E503" t="s">
        <v>22</v>
      </c>
      <c r="F503" s="28">
        <f>IF(OR(D503="Darba diena",D503="Pārcelta darba diena"),IF(AND(E503="Jā",Tabele!$H$4&gt;=7),Tabele!$H$4-1,Tabele!$H$4),0)</f>
      </c>
    </row>
    <row r="504" spans="1:6" x14ac:dyDescent="0.25">
      <c r="A504" s="27">
        <v>46525</v>
      </c>
      <c r="B504" t="s">
        <v>63</v>
      </c>
      <c r="C504" t="s">
        <v>22</v>
      </c>
      <c r="D504" t="s">
        <v>62</v>
      </c>
      <c r="E504" t="s">
        <v>22</v>
      </c>
      <c r="F504" s="28">
        <f>IF(OR(D504="Darba diena",D504="Pārcelta darba diena"),IF(AND(E504="Jā",Tabele!$H$4&gt;=7),Tabele!$H$4-1,Tabele!$H$4),0)</f>
      </c>
    </row>
    <row r="505" spans="1:6" x14ac:dyDescent="0.25">
      <c r="A505" s="27">
        <v>46526</v>
      </c>
      <c r="B505" t="s">
        <v>64</v>
      </c>
      <c r="C505" t="s">
        <v>22</v>
      </c>
      <c r="D505" t="s">
        <v>62</v>
      </c>
      <c r="E505" t="s">
        <v>22</v>
      </c>
      <c r="F505" s="28">
        <f>IF(OR(D505="Darba diena",D505="Pārcelta darba diena"),IF(AND(E505="Jā",Tabele!$H$4&gt;=7),Tabele!$H$4-1,Tabele!$H$4),0)</f>
      </c>
    </row>
    <row r="506" spans="1:6" x14ac:dyDescent="0.25">
      <c r="A506" s="27">
        <v>46527</v>
      </c>
      <c r="B506" t="s">
        <v>53</v>
      </c>
      <c r="C506" t="s">
        <v>22</v>
      </c>
      <c r="D506" t="s">
        <v>62</v>
      </c>
      <c r="E506" t="s">
        <v>22</v>
      </c>
      <c r="F506" s="28">
        <f>IF(OR(D506="Darba diena",D506="Pārcelta darba diena"),IF(AND(E506="Jā",Tabele!$H$4&gt;=7),Tabele!$H$4-1,Tabele!$H$4),0)</f>
      </c>
    </row>
    <row r="507" spans="1:6" x14ac:dyDescent="0.25">
      <c r="A507" s="27">
        <v>46528</v>
      </c>
      <c r="B507" t="s">
        <v>55</v>
      </c>
      <c r="C507" t="s">
        <v>22</v>
      </c>
      <c r="D507" t="s">
        <v>62</v>
      </c>
      <c r="E507" t="s">
        <v>22</v>
      </c>
      <c r="F507" s="28">
        <f>IF(OR(D507="Darba diena",D507="Pārcelta darba diena"),IF(AND(E507="Jā",Tabele!$H$4&gt;=7),Tabele!$H$4-1,Tabele!$H$4),0)</f>
      </c>
    </row>
    <row r="508" spans="1:6" x14ac:dyDescent="0.25">
      <c r="A508" s="34">
        <v>46529</v>
      </c>
      <c r="B508" s="35" t="s">
        <v>58</v>
      </c>
      <c r="C508" s="35" t="s">
        <v>22</v>
      </c>
      <c r="D508" s="35" t="s">
        <v>59</v>
      </c>
      <c r="E508" s="35" t="s">
        <v>22</v>
      </c>
      <c r="F508" s="36">
        <f>IF(OR(D508="Darba diena",D508="Pārcelta darba diena"),IF(AND(E508="Jā",Tabele!$H$4&gt;=7),Tabele!$H$4-1,Tabele!$H$4),0)</f>
      </c>
    </row>
    <row r="509" spans="1:6" x14ac:dyDescent="0.25">
      <c r="A509" s="34">
        <v>46530</v>
      </c>
      <c r="B509" s="35" t="s">
        <v>60</v>
      </c>
      <c r="C509" s="35" t="s">
        <v>22</v>
      </c>
      <c r="D509" s="35" t="s">
        <v>59</v>
      </c>
      <c r="E509" s="35" t="s">
        <v>22</v>
      </c>
      <c r="F509" s="36">
        <f>IF(OR(D509="Darba diena",D509="Pārcelta darba diena"),IF(AND(E509="Jā",Tabele!$H$4&gt;=7),Tabele!$H$4-1,Tabele!$H$4),0)</f>
      </c>
    </row>
    <row r="510" spans="1:6" x14ac:dyDescent="0.25">
      <c r="A510" s="27">
        <v>46531</v>
      </c>
      <c r="B510" t="s">
        <v>61</v>
      </c>
      <c r="C510" t="s">
        <v>22</v>
      </c>
      <c r="D510" t="s">
        <v>62</v>
      </c>
      <c r="E510" t="s">
        <v>22</v>
      </c>
      <c r="F510" s="28">
        <f>IF(OR(D510="Darba diena",D510="Pārcelta darba diena"),IF(AND(E510="Jā",Tabele!$H$4&gt;=7),Tabele!$H$4-1,Tabele!$H$4),0)</f>
      </c>
    </row>
    <row r="511" spans="1:6" x14ac:dyDescent="0.25">
      <c r="A511" s="27">
        <v>46532</v>
      </c>
      <c r="B511" t="s">
        <v>63</v>
      </c>
      <c r="C511" t="s">
        <v>22</v>
      </c>
      <c r="D511" t="s">
        <v>62</v>
      </c>
      <c r="E511" t="s">
        <v>22</v>
      </c>
      <c r="F511" s="28">
        <f>IF(OR(D511="Darba diena",D511="Pārcelta darba diena"),IF(AND(E511="Jā",Tabele!$H$4&gt;=7),Tabele!$H$4-1,Tabele!$H$4),0)</f>
      </c>
    </row>
    <row r="512" spans="1:6" x14ac:dyDescent="0.25">
      <c r="A512" s="27">
        <v>46533</v>
      </c>
      <c r="B512" t="s">
        <v>64</v>
      </c>
      <c r="C512" t="s">
        <v>22</v>
      </c>
      <c r="D512" t="s">
        <v>62</v>
      </c>
      <c r="E512" t="s">
        <v>22</v>
      </c>
      <c r="F512" s="28">
        <f>IF(OR(D512="Darba diena",D512="Pārcelta darba diena"),IF(AND(E512="Jā",Tabele!$H$4&gt;=7),Tabele!$H$4-1,Tabele!$H$4),0)</f>
      </c>
    </row>
    <row r="513" spans="1:6" x14ac:dyDescent="0.25">
      <c r="A513" s="27">
        <v>46534</v>
      </c>
      <c r="B513" t="s">
        <v>53</v>
      </c>
      <c r="C513" t="s">
        <v>22</v>
      </c>
      <c r="D513" t="s">
        <v>62</v>
      </c>
      <c r="E513" t="s">
        <v>22</v>
      </c>
      <c r="F513" s="28">
        <f>IF(OR(D513="Darba diena",D513="Pārcelta darba diena"),IF(AND(E513="Jā",Tabele!$H$4&gt;=7),Tabele!$H$4-1,Tabele!$H$4),0)</f>
      </c>
    </row>
    <row r="514" spans="1:6" x14ac:dyDescent="0.25">
      <c r="A514" s="27">
        <v>46535</v>
      </c>
      <c r="B514" t="s">
        <v>55</v>
      </c>
      <c r="C514" t="s">
        <v>22</v>
      </c>
      <c r="D514" t="s">
        <v>62</v>
      </c>
      <c r="E514" t="s">
        <v>22</v>
      </c>
      <c r="F514" s="28">
        <f>IF(OR(D514="Darba diena",D514="Pārcelta darba diena"),IF(AND(E514="Jā",Tabele!$H$4&gt;=7),Tabele!$H$4-1,Tabele!$H$4),0)</f>
      </c>
    </row>
    <row r="515" spans="1:6" x14ac:dyDescent="0.25">
      <c r="A515" s="34">
        <v>46536</v>
      </c>
      <c r="B515" s="35" t="s">
        <v>58</v>
      </c>
      <c r="C515" s="35" t="s">
        <v>22</v>
      </c>
      <c r="D515" s="35" t="s">
        <v>59</v>
      </c>
      <c r="E515" s="35" t="s">
        <v>22</v>
      </c>
      <c r="F515" s="36">
        <f>IF(OR(D515="Darba diena",D515="Pārcelta darba diena"),IF(AND(E515="Jā",Tabele!$H$4&gt;=7),Tabele!$H$4-1,Tabele!$H$4),0)</f>
      </c>
    </row>
    <row r="516" spans="1:6" x14ac:dyDescent="0.25">
      <c r="A516" s="34">
        <v>46537</v>
      </c>
      <c r="B516" s="35" t="s">
        <v>60</v>
      </c>
      <c r="C516" s="35" t="s">
        <v>22</v>
      </c>
      <c r="D516" s="35" t="s">
        <v>59</v>
      </c>
      <c r="E516" s="35" t="s">
        <v>22</v>
      </c>
      <c r="F516" s="36">
        <f>IF(OR(D516="Darba diena",D516="Pārcelta darba diena"),IF(AND(E516="Jā",Tabele!$H$4&gt;=7),Tabele!$H$4-1,Tabele!$H$4),0)</f>
      </c>
    </row>
    <row r="517" spans="1:6" x14ac:dyDescent="0.25">
      <c r="A517" s="27">
        <v>46538</v>
      </c>
      <c r="B517" t="s">
        <v>61</v>
      </c>
      <c r="C517" t="s">
        <v>22</v>
      </c>
      <c r="D517" t="s">
        <v>62</v>
      </c>
      <c r="E517" t="s">
        <v>22</v>
      </c>
      <c r="F517" s="28">
        <f>IF(OR(D517="Darba diena",D517="Pārcelta darba diena"),IF(AND(E517="Jā",Tabele!$H$4&gt;=7),Tabele!$H$4-1,Tabele!$H$4),0)</f>
      </c>
    </row>
    <row r="518" spans="1:6" x14ac:dyDescent="0.25">
      <c r="A518" s="27">
        <v>46539</v>
      </c>
      <c r="B518" t="s">
        <v>63</v>
      </c>
      <c r="C518" t="s">
        <v>22</v>
      </c>
      <c r="D518" t="s">
        <v>62</v>
      </c>
      <c r="E518" t="s">
        <v>22</v>
      </c>
      <c r="F518" s="28">
        <f>IF(OR(D518="Darba diena",D518="Pārcelta darba diena"),IF(AND(E518="Jā",Tabele!$H$4&gt;=7),Tabele!$H$4-1,Tabele!$H$4),0)</f>
      </c>
    </row>
    <row r="519" spans="1:6" x14ac:dyDescent="0.25">
      <c r="A519" s="27">
        <v>46540</v>
      </c>
      <c r="B519" t="s">
        <v>64</v>
      </c>
      <c r="C519" t="s">
        <v>22</v>
      </c>
      <c r="D519" t="s">
        <v>62</v>
      </c>
      <c r="E519" t="s">
        <v>22</v>
      </c>
      <c r="F519" s="28">
        <f>IF(OR(D519="Darba diena",D519="Pārcelta darba diena"),IF(AND(E519="Jā",Tabele!$H$4&gt;=7),Tabele!$H$4-1,Tabele!$H$4),0)</f>
      </c>
    </row>
    <row r="520" spans="1:6" x14ac:dyDescent="0.25">
      <c r="A520" s="27">
        <v>46541</v>
      </c>
      <c r="B520" t="s">
        <v>53</v>
      </c>
      <c r="C520" t="s">
        <v>22</v>
      </c>
      <c r="D520" t="s">
        <v>62</v>
      </c>
      <c r="E520" t="s">
        <v>22</v>
      </c>
      <c r="F520" s="28">
        <f>IF(OR(D520="Darba diena",D520="Pārcelta darba diena"),IF(AND(E520="Jā",Tabele!$H$4&gt;=7),Tabele!$H$4-1,Tabele!$H$4),0)</f>
      </c>
    </row>
    <row r="521" spans="1:6" x14ac:dyDescent="0.25">
      <c r="A521" s="27">
        <v>46542</v>
      </c>
      <c r="B521" t="s">
        <v>55</v>
      </c>
      <c r="C521" t="s">
        <v>22</v>
      </c>
      <c r="D521" t="s">
        <v>62</v>
      </c>
      <c r="E521" t="s">
        <v>22</v>
      </c>
      <c r="F521" s="28">
        <f>IF(OR(D521="Darba diena",D521="Pārcelta darba diena"),IF(AND(E521="Jā",Tabele!$H$4&gt;=7),Tabele!$H$4-1,Tabele!$H$4),0)</f>
      </c>
    </row>
    <row r="522" spans="1:6" x14ac:dyDescent="0.25">
      <c r="A522" s="34">
        <v>46543</v>
      </c>
      <c r="B522" s="35" t="s">
        <v>58</v>
      </c>
      <c r="C522" s="35" t="s">
        <v>22</v>
      </c>
      <c r="D522" s="35" t="s">
        <v>59</v>
      </c>
      <c r="E522" s="35" t="s">
        <v>22</v>
      </c>
      <c r="F522" s="36">
        <f>IF(OR(D522="Darba diena",D522="Pārcelta darba diena"),IF(AND(E522="Jā",Tabele!$H$4&gt;=7),Tabele!$H$4-1,Tabele!$H$4),0)</f>
      </c>
    </row>
    <row r="523" spans="1:6" x14ac:dyDescent="0.25">
      <c r="A523" s="34">
        <v>46544</v>
      </c>
      <c r="B523" s="35" t="s">
        <v>60</v>
      </c>
      <c r="C523" s="35" t="s">
        <v>22</v>
      </c>
      <c r="D523" s="35" t="s">
        <v>59</v>
      </c>
      <c r="E523" s="35" t="s">
        <v>22</v>
      </c>
      <c r="F523" s="36">
        <f>IF(OR(D523="Darba diena",D523="Pārcelta darba diena"),IF(AND(E523="Jā",Tabele!$H$4&gt;=7),Tabele!$H$4-1,Tabele!$H$4),0)</f>
      </c>
    </row>
    <row r="524" spans="1:6" x14ac:dyDescent="0.25">
      <c r="A524" s="27">
        <v>46545</v>
      </c>
      <c r="B524" t="s">
        <v>61</v>
      </c>
      <c r="C524" t="s">
        <v>22</v>
      </c>
      <c r="D524" t="s">
        <v>62</v>
      </c>
      <c r="E524" t="s">
        <v>22</v>
      </c>
      <c r="F524" s="28">
        <f>IF(OR(D524="Darba diena",D524="Pārcelta darba diena"),IF(AND(E524="Jā",Tabele!$H$4&gt;=7),Tabele!$H$4-1,Tabele!$H$4),0)</f>
      </c>
    </row>
    <row r="525" spans="1:6" x14ac:dyDescent="0.25">
      <c r="A525" s="27">
        <v>46546</v>
      </c>
      <c r="B525" t="s">
        <v>63</v>
      </c>
      <c r="C525" t="s">
        <v>22</v>
      </c>
      <c r="D525" t="s">
        <v>62</v>
      </c>
      <c r="E525" t="s">
        <v>22</v>
      </c>
      <c r="F525" s="28">
        <f>IF(OR(D525="Darba diena",D525="Pārcelta darba diena"),IF(AND(E525="Jā",Tabele!$H$4&gt;=7),Tabele!$H$4-1,Tabele!$H$4),0)</f>
      </c>
    </row>
    <row r="526" spans="1:6" x14ac:dyDescent="0.25">
      <c r="A526" s="27">
        <v>46547</v>
      </c>
      <c r="B526" t="s">
        <v>64</v>
      </c>
      <c r="C526" t="s">
        <v>22</v>
      </c>
      <c r="D526" t="s">
        <v>62</v>
      </c>
      <c r="E526" t="s">
        <v>22</v>
      </c>
      <c r="F526" s="28">
        <f>IF(OR(D526="Darba diena",D526="Pārcelta darba diena"),IF(AND(E526="Jā",Tabele!$H$4&gt;=7),Tabele!$H$4-1,Tabele!$H$4),0)</f>
      </c>
    </row>
    <row r="527" spans="1:6" x14ac:dyDescent="0.25">
      <c r="A527" s="27">
        <v>46548</v>
      </c>
      <c r="B527" t="s">
        <v>53</v>
      </c>
      <c r="C527" t="s">
        <v>22</v>
      </c>
      <c r="D527" t="s">
        <v>62</v>
      </c>
      <c r="E527" t="s">
        <v>22</v>
      </c>
      <c r="F527" s="28">
        <f>IF(OR(D527="Darba diena",D527="Pārcelta darba diena"),IF(AND(E527="Jā",Tabele!$H$4&gt;=7),Tabele!$H$4-1,Tabele!$H$4),0)</f>
      </c>
    </row>
    <row r="528" spans="1:6" x14ac:dyDescent="0.25">
      <c r="A528" s="27">
        <v>46549</v>
      </c>
      <c r="B528" t="s">
        <v>55</v>
      </c>
      <c r="C528" t="s">
        <v>22</v>
      </c>
      <c r="D528" t="s">
        <v>62</v>
      </c>
      <c r="E528" t="s">
        <v>22</v>
      </c>
      <c r="F528" s="28">
        <f>IF(OR(D528="Darba diena",D528="Pārcelta darba diena"),IF(AND(E528="Jā",Tabele!$H$4&gt;=7),Tabele!$H$4-1,Tabele!$H$4),0)</f>
      </c>
    </row>
    <row r="529" spans="1:6" x14ac:dyDescent="0.25">
      <c r="A529" s="34">
        <v>46550</v>
      </c>
      <c r="B529" s="35" t="s">
        <v>58</v>
      </c>
      <c r="C529" s="35" t="s">
        <v>22</v>
      </c>
      <c r="D529" s="35" t="s">
        <v>59</v>
      </c>
      <c r="E529" s="35" t="s">
        <v>22</v>
      </c>
      <c r="F529" s="36">
        <f>IF(OR(D529="Darba diena",D529="Pārcelta darba diena"),IF(AND(E529="Jā",Tabele!$H$4&gt;=7),Tabele!$H$4-1,Tabele!$H$4),0)</f>
      </c>
    </row>
    <row r="530" spans="1:6" x14ac:dyDescent="0.25">
      <c r="A530" s="34">
        <v>46551</v>
      </c>
      <c r="B530" s="35" t="s">
        <v>60</v>
      </c>
      <c r="C530" s="35" t="s">
        <v>22</v>
      </c>
      <c r="D530" s="35" t="s">
        <v>59</v>
      </c>
      <c r="E530" s="35" t="s">
        <v>22</v>
      </c>
      <c r="F530" s="36">
        <f>IF(OR(D530="Darba diena",D530="Pārcelta darba diena"),IF(AND(E530="Jā",Tabele!$H$4&gt;=7),Tabele!$H$4-1,Tabele!$H$4),0)</f>
      </c>
    </row>
    <row r="531" spans="1:6" x14ac:dyDescent="0.25">
      <c r="A531" s="27">
        <v>46552</v>
      </c>
      <c r="B531" t="s">
        <v>61</v>
      </c>
      <c r="C531" t="s">
        <v>22</v>
      </c>
      <c r="D531" t="s">
        <v>62</v>
      </c>
      <c r="E531" t="s">
        <v>22</v>
      </c>
      <c r="F531" s="28">
        <f>IF(OR(D531="Darba diena",D531="Pārcelta darba diena"),IF(AND(E531="Jā",Tabele!$H$4&gt;=7),Tabele!$H$4-1,Tabele!$H$4),0)</f>
      </c>
    </row>
    <row r="532" spans="1:6" x14ac:dyDescent="0.25">
      <c r="A532" s="27">
        <v>46553</v>
      </c>
      <c r="B532" t="s">
        <v>63</v>
      </c>
      <c r="C532" t="s">
        <v>22</v>
      </c>
      <c r="D532" t="s">
        <v>62</v>
      </c>
      <c r="E532" t="s">
        <v>22</v>
      </c>
      <c r="F532" s="28">
        <f>IF(OR(D532="Darba diena",D532="Pārcelta darba diena"),IF(AND(E532="Jā",Tabele!$H$4&gt;=7),Tabele!$H$4-1,Tabele!$H$4),0)</f>
      </c>
    </row>
    <row r="533" spans="1:6" x14ac:dyDescent="0.25">
      <c r="A533" s="27">
        <v>46554</v>
      </c>
      <c r="B533" t="s">
        <v>64</v>
      </c>
      <c r="C533" t="s">
        <v>22</v>
      </c>
      <c r="D533" t="s">
        <v>62</v>
      </c>
      <c r="E533" t="s">
        <v>22</v>
      </c>
      <c r="F533" s="28">
        <f>IF(OR(D533="Darba diena",D533="Pārcelta darba diena"),IF(AND(E533="Jā",Tabele!$H$4&gt;=7),Tabele!$H$4-1,Tabele!$H$4),0)</f>
      </c>
    </row>
    <row r="534" spans="1:6" x14ac:dyDescent="0.25">
      <c r="A534" s="27">
        <v>46555</v>
      </c>
      <c r="B534" t="s">
        <v>53</v>
      </c>
      <c r="C534" t="s">
        <v>22</v>
      </c>
      <c r="D534" t="s">
        <v>62</v>
      </c>
      <c r="E534" t="s">
        <v>22</v>
      </c>
      <c r="F534" s="28">
        <f>IF(OR(D534="Darba diena",D534="Pārcelta darba diena"),IF(AND(E534="Jā",Tabele!$H$4&gt;=7),Tabele!$H$4-1,Tabele!$H$4),0)</f>
      </c>
    </row>
    <row r="535" spans="1:6" x14ac:dyDescent="0.25">
      <c r="A535" s="27">
        <v>46556</v>
      </c>
      <c r="B535" t="s">
        <v>55</v>
      </c>
      <c r="C535" t="s">
        <v>22</v>
      </c>
      <c r="D535" t="s">
        <v>62</v>
      </c>
      <c r="E535" t="s">
        <v>22</v>
      </c>
      <c r="F535" s="28">
        <f>IF(OR(D535="Darba diena",D535="Pārcelta darba diena"),IF(AND(E535="Jā",Tabele!$H$4&gt;=7),Tabele!$H$4-1,Tabele!$H$4),0)</f>
      </c>
    </row>
    <row r="536" spans="1:6" x14ac:dyDescent="0.25">
      <c r="A536" s="34">
        <v>46557</v>
      </c>
      <c r="B536" s="35" t="s">
        <v>58</v>
      </c>
      <c r="C536" s="35" t="s">
        <v>22</v>
      </c>
      <c r="D536" s="35" t="s">
        <v>59</v>
      </c>
      <c r="E536" s="35" t="s">
        <v>22</v>
      </c>
      <c r="F536" s="36">
        <f>IF(OR(D536="Darba diena",D536="Pārcelta darba diena"),IF(AND(E536="Jā",Tabele!$H$4&gt;=7),Tabele!$H$4-1,Tabele!$H$4),0)</f>
      </c>
    </row>
    <row r="537" spans="1:6" x14ac:dyDescent="0.25">
      <c r="A537" s="34">
        <v>46558</v>
      </c>
      <c r="B537" s="35" t="s">
        <v>60</v>
      </c>
      <c r="C537" s="35" t="s">
        <v>22</v>
      </c>
      <c r="D537" s="35" t="s">
        <v>59</v>
      </c>
      <c r="E537" s="35" t="s">
        <v>22</v>
      </c>
      <c r="F537" s="36">
        <f>IF(OR(D537="Darba diena",D537="Pārcelta darba diena"),IF(AND(E537="Jā",Tabele!$H$4&gt;=7),Tabele!$H$4-1,Tabele!$H$4),0)</f>
      </c>
    </row>
    <row r="538" spans="1:6" x14ac:dyDescent="0.25">
      <c r="A538" s="27">
        <v>46559</v>
      </c>
      <c r="B538" t="s">
        <v>61</v>
      </c>
      <c r="C538" t="s">
        <v>22</v>
      </c>
      <c r="D538" t="s">
        <v>62</v>
      </c>
      <c r="E538" t="s">
        <v>22</v>
      </c>
      <c r="F538" s="28">
        <f>IF(OR(D538="Darba diena",D538="Pārcelta darba diena"),IF(AND(E538="Jā",Tabele!$H$4&gt;=7),Tabele!$H$4-1,Tabele!$H$4),0)</f>
      </c>
    </row>
    <row r="539" spans="1:6" x14ac:dyDescent="0.25">
      <c r="A539" s="27">
        <v>46560</v>
      </c>
      <c r="B539" t="s">
        <v>63</v>
      </c>
      <c r="C539" t="s">
        <v>22</v>
      </c>
      <c r="D539" t="s">
        <v>62</v>
      </c>
      <c r="E539" t="s">
        <v>67</v>
      </c>
      <c r="F539" s="28">
        <f>IF(OR(D539="Darba diena",D539="Pārcelta darba diena"),IF(AND(E539="Jā",Tabele!$H$4&gt;=7),Tabele!$H$4-1,Tabele!$H$4),0)</f>
      </c>
    </row>
    <row r="540" spans="1:6" x14ac:dyDescent="0.25">
      <c r="A540" s="31">
        <v>46561</v>
      </c>
      <c r="B540" s="32" t="s">
        <v>64</v>
      </c>
      <c r="C540" s="32" t="s">
        <v>75</v>
      </c>
      <c r="D540" s="32" t="s">
        <v>32</v>
      </c>
      <c r="E540" s="32" t="s">
        <v>22</v>
      </c>
      <c r="F540" s="33">
        <f>IF(OR(D540="Darba diena",D540="Pārcelta darba diena"),IF(AND(E540="Jā",Tabele!$H$4&gt;=7),Tabele!$H$4-1,Tabele!$H$4),0)</f>
      </c>
    </row>
    <row r="541" spans="1:6" x14ac:dyDescent="0.25">
      <c r="A541" s="31">
        <v>46562</v>
      </c>
      <c r="B541" s="32" t="s">
        <v>53</v>
      </c>
      <c r="C541" s="32" t="s">
        <v>76</v>
      </c>
      <c r="D541" s="32" t="s">
        <v>32</v>
      </c>
      <c r="E541" s="32" t="s">
        <v>22</v>
      </c>
      <c r="F541" s="33">
        <f>IF(OR(D541="Darba diena",D541="Pārcelta darba diena"),IF(AND(E541="Jā",Tabele!$H$4&gt;=7),Tabele!$H$4-1,Tabele!$H$4),0)</f>
      </c>
    </row>
    <row r="542" spans="1:6" x14ac:dyDescent="0.25">
      <c r="A542" s="27">
        <v>46563</v>
      </c>
      <c r="B542" t="s">
        <v>55</v>
      </c>
      <c r="C542" t="s">
        <v>22</v>
      </c>
      <c r="D542" t="s">
        <v>62</v>
      </c>
      <c r="E542" t="s">
        <v>22</v>
      </c>
      <c r="F542" s="28">
        <f>IF(OR(D542="Darba diena",D542="Pārcelta darba diena"),IF(AND(E542="Jā",Tabele!$H$4&gt;=7),Tabele!$H$4-1,Tabele!$H$4),0)</f>
      </c>
    </row>
    <row r="543" spans="1:6" x14ac:dyDescent="0.25">
      <c r="A543" s="34">
        <v>46564</v>
      </c>
      <c r="B543" s="35" t="s">
        <v>58</v>
      </c>
      <c r="C543" s="35" t="s">
        <v>22</v>
      </c>
      <c r="D543" s="35" t="s">
        <v>59</v>
      </c>
      <c r="E543" s="35" t="s">
        <v>22</v>
      </c>
      <c r="F543" s="36">
        <f>IF(OR(D543="Darba diena",D543="Pārcelta darba diena"),IF(AND(E543="Jā",Tabele!$H$4&gt;=7),Tabele!$H$4-1,Tabele!$H$4),0)</f>
      </c>
    </row>
    <row r="544" spans="1:6" x14ac:dyDescent="0.25">
      <c r="A544" s="34">
        <v>46565</v>
      </c>
      <c r="B544" s="35" t="s">
        <v>60</v>
      </c>
      <c r="C544" s="35" t="s">
        <v>22</v>
      </c>
      <c r="D544" s="35" t="s">
        <v>59</v>
      </c>
      <c r="E544" s="35" t="s">
        <v>22</v>
      </c>
      <c r="F544" s="36">
        <f>IF(OR(D544="Darba diena",D544="Pārcelta darba diena"),IF(AND(E544="Jā",Tabele!$H$4&gt;=7),Tabele!$H$4-1,Tabele!$H$4),0)</f>
      </c>
    </row>
    <row r="545" spans="1:6" x14ac:dyDescent="0.25">
      <c r="A545" s="27">
        <v>46566</v>
      </c>
      <c r="B545" t="s">
        <v>61</v>
      </c>
      <c r="C545" t="s">
        <v>22</v>
      </c>
      <c r="D545" t="s">
        <v>62</v>
      </c>
      <c r="E545" t="s">
        <v>22</v>
      </c>
      <c r="F545" s="28">
        <f>IF(OR(D545="Darba diena",D545="Pārcelta darba diena"),IF(AND(E545="Jā",Tabele!$H$4&gt;=7),Tabele!$H$4-1,Tabele!$H$4),0)</f>
      </c>
    </row>
    <row r="546" spans="1:6" x14ac:dyDescent="0.25">
      <c r="A546" s="27">
        <v>46567</v>
      </c>
      <c r="B546" t="s">
        <v>63</v>
      </c>
      <c r="C546" t="s">
        <v>22</v>
      </c>
      <c r="D546" t="s">
        <v>62</v>
      </c>
      <c r="E546" t="s">
        <v>22</v>
      </c>
      <c r="F546" s="28">
        <f>IF(OR(D546="Darba diena",D546="Pārcelta darba diena"),IF(AND(E546="Jā",Tabele!$H$4&gt;=7),Tabele!$H$4-1,Tabele!$H$4),0)</f>
      </c>
    </row>
    <row r="547" spans="1:6" x14ac:dyDescent="0.25">
      <c r="A547" s="27">
        <v>46568</v>
      </c>
      <c r="B547" t="s">
        <v>64</v>
      </c>
      <c r="C547" t="s">
        <v>22</v>
      </c>
      <c r="D547" t="s">
        <v>62</v>
      </c>
      <c r="E547" t="s">
        <v>22</v>
      </c>
      <c r="F547" s="28">
        <f>IF(OR(D547="Darba diena",D547="Pārcelta darba diena"),IF(AND(E547="Jā",Tabele!$H$4&gt;=7),Tabele!$H$4-1,Tabele!$H$4),0)</f>
      </c>
    </row>
    <row r="548" spans="1:6" x14ac:dyDescent="0.25">
      <c r="A548" s="27">
        <v>46569</v>
      </c>
      <c r="B548" t="s">
        <v>53</v>
      </c>
      <c r="C548" t="s">
        <v>22</v>
      </c>
      <c r="D548" t="s">
        <v>62</v>
      </c>
      <c r="E548" t="s">
        <v>22</v>
      </c>
      <c r="F548" s="28">
        <f>IF(OR(D548="Darba diena",D548="Pārcelta darba diena"),IF(AND(E548="Jā",Tabele!$H$4&gt;=7),Tabele!$H$4-1,Tabele!$H$4),0)</f>
      </c>
    </row>
    <row r="549" spans="1:6" x14ac:dyDescent="0.25">
      <c r="A549" s="27">
        <v>46570</v>
      </c>
      <c r="B549" t="s">
        <v>55</v>
      </c>
      <c r="C549" t="s">
        <v>22</v>
      </c>
      <c r="D549" t="s">
        <v>62</v>
      </c>
      <c r="E549" t="s">
        <v>22</v>
      </c>
      <c r="F549" s="28">
        <f>IF(OR(D549="Darba diena",D549="Pārcelta darba diena"),IF(AND(E549="Jā",Tabele!$H$4&gt;=7),Tabele!$H$4-1,Tabele!$H$4),0)</f>
      </c>
    </row>
    <row r="550" spans="1:6" x14ac:dyDescent="0.25">
      <c r="A550" s="34">
        <v>46571</v>
      </c>
      <c r="B550" s="35" t="s">
        <v>58</v>
      </c>
      <c r="C550" s="35" t="s">
        <v>22</v>
      </c>
      <c r="D550" s="35" t="s">
        <v>59</v>
      </c>
      <c r="E550" s="35" t="s">
        <v>22</v>
      </c>
      <c r="F550" s="36">
        <f>IF(OR(D550="Darba diena",D550="Pārcelta darba diena"),IF(AND(E550="Jā",Tabele!$H$4&gt;=7),Tabele!$H$4-1,Tabele!$H$4),0)</f>
      </c>
    </row>
    <row r="551" spans="1:6" x14ac:dyDescent="0.25">
      <c r="A551" s="34">
        <v>46572</v>
      </c>
      <c r="B551" s="35" t="s">
        <v>60</v>
      </c>
      <c r="C551" s="35" t="s">
        <v>22</v>
      </c>
      <c r="D551" s="35" t="s">
        <v>59</v>
      </c>
      <c r="E551" s="35" t="s">
        <v>22</v>
      </c>
      <c r="F551" s="36">
        <f>IF(OR(D551="Darba diena",D551="Pārcelta darba diena"),IF(AND(E551="Jā",Tabele!$H$4&gt;=7),Tabele!$H$4-1,Tabele!$H$4),0)</f>
      </c>
    </row>
    <row r="552" spans="1:6" x14ac:dyDescent="0.25">
      <c r="A552" s="27">
        <v>46573</v>
      </c>
      <c r="B552" t="s">
        <v>61</v>
      </c>
      <c r="C552" t="s">
        <v>22</v>
      </c>
      <c r="D552" t="s">
        <v>62</v>
      </c>
      <c r="E552" t="s">
        <v>22</v>
      </c>
      <c r="F552" s="28">
        <f>IF(OR(D552="Darba diena",D552="Pārcelta darba diena"),IF(AND(E552="Jā",Tabele!$H$4&gt;=7),Tabele!$H$4-1,Tabele!$H$4),0)</f>
      </c>
    </row>
    <row r="553" spans="1:6" x14ac:dyDescent="0.25">
      <c r="A553" s="27">
        <v>46574</v>
      </c>
      <c r="B553" t="s">
        <v>63</v>
      </c>
      <c r="C553" t="s">
        <v>22</v>
      </c>
      <c r="D553" t="s">
        <v>62</v>
      </c>
      <c r="E553" t="s">
        <v>22</v>
      </c>
      <c r="F553" s="28">
        <f>IF(OR(D553="Darba diena",D553="Pārcelta darba diena"),IF(AND(E553="Jā",Tabele!$H$4&gt;=7),Tabele!$H$4-1,Tabele!$H$4),0)</f>
      </c>
    </row>
    <row r="554" spans="1:6" x14ac:dyDescent="0.25">
      <c r="A554" s="27">
        <v>46575</v>
      </c>
      <c r="B554" t="s">
        <v>64</v>
      </c>
      <c r="C554" t="s">
        <v>22</v>
      </c>
      <c r="D554" t="s">
        <v>62</v>
      </c>
      <c r="E554" t="s">
        <v>22</v>
      </c>
      <c r="F554" s="28">
        <f>IF(OR(D554="Darba diena",D554="Pārcelta darba diena"),IF(AND(E554="Jā",Tabele!$H$4&gt;=7),Tabele!$H$4-1,Tabele!$H$4),0)</f>
      </c>
    </row>
    <row r="555" spans="1:6" x14ac:dyDescent="0.25">
      <c r="A555" s="27">
        <v>46576</v>
      </c>
      <c r="B555" t="s">
        <v>53</v>
      </c>
      <c r="C555" t="s">
        <v>22</v>
      </c>
      <c r="D555" t="s">
        <v>62</v>
      </c>
      <c r="E555" t="s">
        <v>22</v>
      </c>
      <c r="F555" s="28">
        <f>IF(OR(D555="Darba diena",D555="Pārcelta darba diena"),IF(AND(E555="Jā",Tabele!$H$4&gt;=7),Tabele!$H$4-1,Tabele!$H$4),0)</f>
      </c>
    </row>
    <row r="556" spans="1:6" x14ac:dyDescent="0.25">
      <c r="A556" s="27">
        <v>46577</v>
      </c>
      <c r="B556" t="s">
        <v>55</v>
      </c>
      <c r="C556" t="s">
        <v>22</v>
      </c>
      <c r="D556" t="s">
        <v>62</v>
      </c>
      <c r="E556" t="s">
        <v>22</v>
      </c>
      <c r="F556" s="28">
        <f>IF(OR(D556="Darba diena",D556="Pārcelta darba diena"),IF(AND(E556="Jā",Tabele!$H$4&gt;=7),Tabele!$H$4-1,Tabele!$H$4),0)</f>
      </c>
    </row>
    <row r="557" spans="1:6" x14ac:dyDescent="0.25">
      <c r="A557" s="34">
        <v>46578</v>
      </c>
      <c r="B557" s="35" t="s">
        <v>58</v>
      </c>
      <c r="C557" s="35" t="s">
        <v>22</v>
      </c>
      <c r="D557" s="35" t="s">
        <v>59</v>
      </c>
      <c r="E557" s="35" t="s">
        <v>22</v>
      </c>
      <c r="F557" s="36">
        <f>IF(OR(D557="Darba diena",D557="Pārcelta darba diena"),IF(AND(E557="Jā",Tabele!$H$4&gt;=7),Tabele!$H$4-1,Tabele!$H$4),0)</f>
      </c>
    </row>
    <row r="558" spans="1:6" x14ac:dyDescent="0.25">
      <c r="A558" s="34">
        <v>46579</v>
      </c>
      <c r="B558" s="35" t="s">
        <v>60</v>
      </c>
      <c r="C558" s="35" t="s">
        <v>22</v>
      </c>
      <c r="D558" s="35" t="s">
        <v>59</v>
      </c>
      <c r="E558" s="35" t="s">
        <v>22</v>
      </c>
      <c r="F558" s="36">
        <f>IF(OR(D558="Darba diena",D558="Pārcelta darba diena"),IF(AND(E558="Jā",Tabele!$H$4&gt;=7),Tabele!$H$4-1,Tabele!$H$4),0)</f>
      </c>
    </row>
    <row r="559" spans="1:6" x14ac:dyDescent="0.25">
      <c r="A559" s="27">
        <v>46580</v>
      </c>
      <c r="B559" t="s">
        <v>61</v>
      </c>
      <c r="C559" t="s">
        <v>22</v>
      </c>
      <c r="D559" t="s">
        <v>62</v>
      </c>
      <c r="E559" t="s">
        <v>22</v>
      </c>
      <c r="F559" s="28">
        <f>IF(OR(D559="Darba diena",D559="Pārcelta darba diena"),IF(AND(E559="Jā",Tabele!$H$4&gt;=7),Tabele!$H$4-1,Tabele!$H$4),0)</f>
      </c>
    </row>
    <row r="560" spans="1:6" x14ac:dyDescent="0.25">
      <c r="A560" s="27">
        <v>46581</v>
      </c>
      <c r="B560" t="s">
        <v>63</v>
      </c>
      <c r="C560" t="s">
        <v>22</v>
      </c>
      <c r="D560" t="s">
        <v>62</v>
      </c>
      <c r="E560" t="s">
        <v>22</v>
      </c>
      <c r="F560" s="28">
        <f>IF(OR(D560="Darba diena",D560="Pārcelta darba diena"),IF(AND(E560="Jā",Tabele!$H$4&gt;=7),Tabele!$H$4-1,Tabele!$H$4),0)</f>
      </c>
    </row>
    <row r="561" spans="1:6" x14ac:dyDescent="0.25">
      <c r="A561" s="27">
        <v>46582</v>
      </c>
      <c r="B561" t="s">
        <v>64</v>
      </c>
      <c r="C561" t="s">
        <v>22</v>
      </c>
      <c r="D561" t="s">
        <v>62</v>
      </c>
      <c r="E561" t="s">
        <v>22</v>
      </c>
      <c r="F561" s="28">
        <f>IF(OR(D561="Darba diena",D561="Pārcelta darba diena"),IF(AND(E561="Jā",Tabele!$H$4&gt;=7),Tabele!$H$4-1,Tabele!$H$4),0)</f>
      </c>
    </row>
    <row r="562" spans="1:6" x14ac:dyDescent="0.25">
      <c r="A562" s="27">
        <v>46583</v>
      </c>
      <c r="B562" t="s">
        <v>53</v>
      </c>
      <c r="C562" t="s">
        <v>22</v>
      </c>
      <c r="D562" t="s">
        <v>62</v>
      </c>
      <c r="E562" t="s">
        <v>22</v>
      </c>
      <c r="F562" s="28">
        <f>IF(OR(D562="Darba diena",D562="Pārcelta darba diena"),IF(AND(E562="Jā",Tabele!$H$4&gt;=7),Tabele!$H$4-1,Tabele!$H$4),0)</f>
      </c>
    </row>
    <row r="563" spans="1:6" x14ac:dyDescent="0.25">
      <c r="A563" s="27">
        <v>46584</v>
      </c>
      <c r="B563" t="s">
        <v>55</v>
      </c>
      <c r="C563" t="s">
        <v>22</v>
      </c>
      <c r="D563" t="s">
        <v>62</v>
      </c>
      <c r="E563" t="s">
        <v>22</v>
      </c>
      <c r="F563" s="28">
        <f>IF(OR(D563="Darba diena",D563="Pārcelta darba diena"),IF(AND(E563="Jā",Tabele!$H$4&gt;=7),Tabele!$H$4-1,Tabele!$H$4),0)</f>
      </c>
    </row>
    <row r="564" spans="1:6" x14ac:dyDescent="0.25">
      <c r="A564" s="34">
        <v>46585</v>
      </c>
      <c r="B564" s="35" t="s">
        <v>58</v>
      </c>
      <c r="C564" s="35" t="s">
        <v>22</v>
      </c>
      <c r="D564" s="35" t="s">
        <v>59</v>
      </c>
      <c r="E564" s="35" t="s">
        <v>22</v>
      </c>
      <c r="F564" s="36">
        <f>IF(OR(D564="Darba diena",D564="Pārcelta darba diena"),IF(AND(E564="Jā",Tabele!$H$4&gt;=7),Tabele!$H$4-1,Tabele!$H$4),0)</f>
      </c>
    </row>
    <row r="565" spans="1:6" x14ac:dyDescent="0.25">
      <c r="A565" s="34">
        <v>46586</v>
      </c>
      <c r="B565" s="35" t="s">
        <v>60</v>
      </c>
      <c r="C565" s="35" t="s">
        <v>22</v>
      </c>
      <c r="D565" s="35" t="s">
        <v>59</v>
      </c>
      <c r="E565" s="35" t="s">
        <v>22</v>
      </c>
      <c r="F565" s="36">
        <f>IF(OR(D565="Darba diena",D565="Pārcelta darba diena"),IF(AND(E565="Jā",Tabele!$H$4&gt;=7),Tabele!$H$4-1,Tabele!$H$4),0)</f>
      </c>
    </row>
    <row r="566" spans="1:6" x14ac:dyDescent="0.25">
      <c r="A566" s="27">
        <v>46587</v>
      </c>
      <c r="B566" t="s">
        <v>61</v>
      </c>
      <c r="C566" t="s">
        <v>22</v>
      </c>
      <c r="D566" t="s">
        <v>62</v>
      </c>
      <c r="E566" t="s">
        <v>22</v>
      </c>
      <c r="F566" s="28">
        <f>IF(OR(D566="Darba diena",D566="Pārcelta darba diena"),IF(AND(E566="Jā",Tabele!$H$4&gt;=7),Tabele!$H$4-1,Tabele!$H$4),0)</f>
      </c>
    </row>
    <row r="567" spans="1:6" x14ac:dyDescent="0.25">
      <c r="A567" s="27">
        <v>46588</v>
      </c>
      <c r="B567" t="s">
        <v>63</v>
      </c>
      <c r="C567" t="s">
        <v>22</v>
      </c>
      <c r="D567" t="s">
        <v>62</v>
      </c>
      <c r="E567" t="s">
        <v>22</v>
      </c>
      <c r="F567" s="28">
        <f>IF(OR(D567="Darba diena",D567="Pārcelta darba diena"),IF(AND(E567="Jā",Tabele!$H$4&gt;=7),Tabele!$H$4-1,Tabele!$H$4),0)</f>
      </c>
    </row>
    <row r="568" spans="1:6" x14ac:dyDescent="0.25">
      <c r="A568" s="27">
        <v>46589</v>
      </c>
      <c r="B568" t="s">
        <v>64</v>
      </c>
      <c r="C568" t="s">
        <v>22</v>
      </c>
      <c r="D568" t="s">
        <v>62</v>
      </c>
      <c r="E568" t="s">
        <v>22</v>
      </c>
      <c r="F568" s="28">
        <f>IF(OR(D568="Darba diena",D568="Pārcelta darba diena"),IF(AND(E568="Jā",Tabele!$H$4&gt;=7),Tabele!$H$4-1,Tabele!$H$4),0)</f>
      </c>
    </row>
    <row r="569" spans="1:6" x14ac:dyDescent="0.25">
      <c r="A569" s="27">
        <v>46590</v>
      </c>
      <c r="B569" t="s">
        <v>53</v>
      </c>
      <c r="C569" t="s">
        <v>22</v>
      </c>
      <c r="D569" t="s">
        <v>62</v>
      </c>
      <c r="E569" t="s">
        <v>22</v>
      </c>
      <c r="F569" s="28">
        <f>IF(OR(D569="Darba diena",D569="Pārcelta darba diena"),IF(AND(E569="Jā",Tabele!$H$4&gt;=7),Tabele!$H$4-1,Tabele!$H$4),0)</f>
      </c>
    </row>
    <row r="570" spans="1:6" x14ac:dyDescent="0.25">
      <c r="A570" s="27">
        <v>46591</v>
      </c>
      <c r="B570" t="s">
        <v>55</v>
      </c>
      <c r="C570" t="s">
        <v>22</v>
      </c>
      <c r="D570" t="s">
        <v>62</v>
      </c>
      <c r="E570" t="s">
        <v>22</v>
      </c>
      <c r="F570" s="28">
        <f>IF(OR(D570="Darba diena",D570="Pārcelta darba diena"),IF(AND(E570="Jā",Tabele!$H$4&gt;=7),Tabele!$H$4-1,Tabele!$H$4),0)</f>
      </c>
    </row>
    <row r="571" spans="1:6" x14ac:dyDescent="0.25">
      <c r="A571" s="34">
        <v>46592</v>
      </c>
      <c r="B571" s="35" t="s">
        <v>58</v>
      </c>
      <c r="C571" s="35" t="s">
        <v>22</v>
      </c>
      <c r="D571" s="35" t="s">
        <v>59</v>
      </c>
      <c r="E571" s="35" t="s">
        <v>22</v>
      </c>
      <c r="F571" s="36">
        <f>IF(OR(D571="Darba diena",D571="Pārcelta darba diena"),IF(AND(E571="Jā",Tabele!$H$4&gt;=7),Tabele!$H$4-1,Tabele!$H$4),0)</f>
      </c>
    </row>
    <row r="572" spans="1:6" x14ac:dyDescent="0.25">
      <c r="A572" s="34">
        <v>46593</v>
      </c>
      <c r="B572" s="35" t="s">
        <v>60</v>
      </c>
      <c r="C572" s="35" t="s">
        <v>22</v>
      </c>
      <c r="D572" s="35" t="s">
        <v>59</v>
      </c>
      <c r="E572" s="35" t="s">
        <v>22</v>
      </c>
      <c r="F572" s="36">
        <f>IF(OR(D572="Darba diena",D572="Pārcelta darba diena"),IF(AND(E572="Jā",Tabele!$H$4&gt;=7),Tabele!$H$4-1,Tabele!$H$4),0)</f>
      </c>
    </row>
    <row r="573" spans="1:6" x14ac:dyDescent="0.25">
      <c r="A573" s="27">
        <v>46594</v>
      </c>
      <c r="B573" t="s">
        <v>61</v>
      </c>
      <c r="C573" t="s">
        <v>22</v>
      </c>
      <c r="D573" t="s">
        <v>62</v>
      </c>
      <c r="E573" t="s">
        <v>22</v>
      </c>
      <c r="F573" s="28">
        <f>IF(OR(D573="Darba diena",D573="Pārcelta darba diena"),IF(AND(E573="Jā",Tabele!$H$4&gt;=7),Tabele!$H$4-1,Tabele!$H$4),0)</f>
      </c>
    </row>
    <row r="574" spans="1:6" x14ac:dyDescent="0.25">
      <c r="A574" s="27">
        <v>46595</v>
      </c>
      <c r="B574" t="s">
        <v>63</v>
      </c>
      <c r="C574" t="s">
        <v>22</v>
      </c>
      <c r="D574" t="s">
        <v>62</v>
      </c>
      <c r="E574" t="s">
        <v>22</v>
      </c>
      <c r="F574" s="28">
        <f>IF(OR(D574="Darba diena",D574="Pārcelta darba diena"),IF(AND(E574="Jā",Tabele!$H$4&gt;=7),Tabele!$H$4-1,Tabele!$H$4),0)</f>
      </c>
    </row>
    <row r="575" spans="1:6" x14ac:dyDescent="0.25">
      <c r="A575" s="27">
        <v>46596</v>
      </c>
      <c r="B575" t="s">
        <v>64</v>
      </c>
      <c r="C575" t="s">
        <v>22</v>
      </c>
      <c r="D575" t="s">
        <v>62</v>
      </c>
      <c r="E575" t="s">
        <v>22</v>
      </c>
      <c r="F575" s="28">
        <f>IF(OR(D575="Darba diena",D575="Pārcelta darba diena"),IF(AND(E575="Jā",Tabele!$H$4&gt;=7),Tabele!$H$4-1,Tabele!$H$4),0)</f>
      </c>
    </row>
    <row r="576" spans="1:6" x14ac:dyDescent="0.25">
      <c r="A576" s="27">
        <v>46597</v>
      </c>
      <c r="B576" t="s">
        <v>53</v>
      </c>
      <c r="C576" t="s">
        <v>22</v>
      </c>
      <c r="D576" t="s">
        <v>62</v>
      </c>
      <c r="E576" t="s">
        <v>22</v>
      </c>
      <c r="F576" s="28">
        <f>IF(OR(D576="Darba diena",D576="Pārcelta darba diena"),IF(AND(E576="Jā",Tabele!$H$4&gt;=7),Tabele!$H$4-1,Tabele!$H$4),0)</f>
      </c>
    </row>
    <row r="577" spans="1:6" x14ac:dyDescent="0.25">
      <c r="A577" s="27">
        <v>46598</v>
      </c>
      <c r="B577" t="s">
        <v>55</v>
      </c>
      <c r="C577" t="s">
        <v>22</v>
      </c>
      <c r="D577" t="s">
        <v>62</v>
      </c>
      <c r="E577" t="s">
        <v>22</v>
      </c>
      <c r="F577" s="28">
        <f>IF(OR(D577="Darba diena",D577="Pārcelta darba diena"),IF(AND(E577="Jā",Tabele!$H$4&gt;=7),Tabele!$H$4-1,Tabele!$H$4),0)</f>
      </c>
    </row>
    <row r="578" spans="1:6" x14ac:dyDescent="0.25">
      <c r="A578" s="34">
        <v>46599</v>
      </c>
      <c r="B578" s="35" t="s">
        <v>58</v>
      </c>
      <c r="C578" s="35" t="s">
        <v>22</v>
      </c>
      <c r="D578" s="35" t="s">
        <v>59</v>
      </c>
      <c r="E578" s="35" t="s">
        <v>22</v>
      </c>
      <c r="F578" s="36">
        <f>IF(OR(D578="Darba diena",D578="Pārcelta darba diena"),IF(AND(E578="Jā",Tabele!$H$4&gt;=7),Tabele!$H$4-1,Tabele!$H$4),0)</f>
      </c>
    </row>
    <row r="579" spans="1:6" x14ac:dyDescent="0.25">
      <c r="A579" s="34">
        <v>46600</v>
      </c>
      <c r="B579" s="35" t="s">
        <v>60</v>
      </c>
      <c r="C579" s="35" t="s">
        <v>22</v>
      </c>
      <c r="D579" s="35" t="s">
        <v>59</v>
      </c>
      <c r="E579" s="35" t="s">
        <v>22</v>
      </c>
      <c r="F579" s="36">
        <f>IF(OR(D579="Darba diena",D579="Pārcelta darba diena"),IF(AND(E579="Jā",Tabele!$H$4&gt;=7),Tabele!$H$4-1,Tabele!$H$4),0)</f>
      </c>
    </row>
    <row r="580" spans="1:6" x14ac:dyDescent="0.25">
      <c r="A580" s="27">
        <v>46601</v>
      </c>
      <c r="B580" t="s">
        <v>61</v>
      </c>
      <c r="C580" t="s">
        <v>22</v>
      </c>
      <c r="D580" t="s">
        <v>62</v>
      </c>
      <c r="E580" t="s">
        <v>22</v>
      </c>
      <c r="F580" s="28">
        <f>IF(OR(D580="Darba diena",D580="Pārcelta darba diena"),IF(AND(E580="Jā",Tabele!$H$4&gt;=7),Tabele!$H$4-1,Tabele!$H$4),0)</f>
      </c>
    </row>
    <row r="581" spans="1:6" x14ac:dyDescent="0.25">
      <c r="A581" s="27">
        <v>46602</v>
      </c>
      <c r="B581" t="s">
        <v>63</v>
      </c>
      <c r="C581" t="s">
        <v>22</v>
      </c>
      <c r="D581" t="s">
        <v>62</v>
      </c>
      <c r="E581" t="s">
        <v>22</v>
      </c>
      <c r="F581" s="28">
        <f>IF(OR(D581="Darba diena",D581="Pārcelta darba diena"),IF(AND(E581="Jā",Tabele!$H$4&gt;=7),Tabele!$H$4-1,Tabele!$H$4),0)</f>
      </c>
    </row>
    <row r="582" spans="1:6" x14ac:dyDescent="0.25">
      <c r="A582" s="27">
        <v>46603</v>
      </c>
      <c r="B582" t="s">
        <v>64</v>
      </c>
      <c r="C582" t="s">
        <v>22</v>
      </c>
      <c r="D582" t="s">
        <v>62</v>
      </c>
      <c r="E582" t="s">
        <v>22</v>
      </c>
      <c r="F582" s="28">
        <f>IF(OR(D582="Darba diena",D582="Pārcelta darba diena"),IF(AND(E582="Jā",Tabele!$H$4&gt;=7),Tabele!$H$4-1,Tabele!$H$4),0)</f>
      </c>
    </row>
    <row r="583" spans="1:6" x14ac:dyDescent="0.25">
      <c r="A583" s="27">
        <v>46604</v>
      </c>
      <c r="B583" t="s">
        <v>53</v>
      </c>
      <c r="C583" t="s">
        <v>22</v>
      </c>
      <c r="D583" t="s">
        <v>62</v>
      </c>
      <c r="E583" t="s">
        <v>22</v>
      </c>
      <c r="F583" s="28">
        <f>IF(OR(D583="Darba diena",D583="Pārcelta darba diena"),IF(AND(E583="Jā",Tabele!$H$4&gt;=7),Tabele!$H$4-1,Tabele!$H$4),0)</f>
      </c>
    </row>
    <row r="584" spans="1:6" x14ac:dyDescent="0.25">
      <c r="A584" s="27">
        <v>46605</v>
      </c>
      <c r="B584" t="s">
        <v>55</v>
      </c>
      <c r="C584" t="s">
        <v>22</v>
      </c>
      <c r="D584" t="s">
        <v>62</v>
      </c>
      <c r="E584" t="s">
        <v>22</v>
      </c>
      <c r="F584" s="28">
        <f>IF(OR(D584="Darba diena",D584="Pārcelta darba diena"),IF(AND(E584="Jā",Tabele!$H$4&gt;=7),Tabele!$H$4-1,Tabele!$H$4),0)</f>
      </c>
    </row>
    <row r="585" spans="1:6" x14ac:dyDescent="0.25">
      <c r="A585" s="34">
        <v>46606</v>
      </c>
      <c r="B585" s="35" t="s">
        <v>58</v>
      </c>
      <c r="C585" s="35" t="s">
        <v>22</v>
      </c>
      <c r="D585" s="35" t="s">
        <v>59</v>
      </c>
      <c r="E585" s="35" t="s">
        <v>22</v>
      </c>
      <c r="F585" s="36">
        <f>IF(OR(D585="Darba diena",D585="Pārcelta darba diena"),IF(AND(E585="Jā",Tabele!$H$4&gt;=7),Tabele!$H$4-1,Tabele!$H$4),0)</f>
      </c>
    </row>
    <row r="586" spans="1:6" x14ac:dyDescent="0.25">
      <c r="A586" s="34">
        <v>46607</v>
      </c>
      <c r="B586" s="35" t="s">
        <v>60</v>
      </c>
      <c r="C586" s="35" t="s">
        <v>22</v>
      </c>
      <c r="D586" s="35" t="s">
        <v>59</v>
      </c>
      <c r="E586" s="35" t="s">
        <v>22</v>
      </c>
      <c r="F586" s="36">
        <f>IF(OR(D586="Darba diena",D586="Pārcelta darba diena"),IF(AND(E586="Jā",Tabele!$H$4&gt;=7),Tabele!$H$4-1,Tabele!$H$4),0)</f>
      </c>
    </row>
    <row r="587" spans="1:6" x14ac:dyDescent="0.25">
      <c r="A587" s="27">
        <v>46608</v>
      </c>
      <c r="B587" t="s">
        <v>61</v>
      </c>
      <c r="C587" t="s">
        <v>22</v>
      </c>
      <c r="D587" t="s">
        <v>62</v>
      </c>
      <c r="E587" t="s">
        <v>22</v>
      </c>
      <c r="F587" s="28">
        <f>IF(OR(D587="Darba diena",D587="Pārcelta darba diena"),IF(AND(E587="Jā",Tabele!$H$4&gt;=7),Tabele!$H$4-1,Tabele!$H$4),0)</f>
      </c>
    </row>
    <row r="588" spans="1:6" x14ac:dyDescent="0.25">
      <c r="A588" s="27">
        <v>46609</v>
      </c>
      <c r="B588" t="s">
        <v>63</v>
      </c>
      <c r="C588" t="s">
        <v>22</v>
      </c>
      <c r="D588" t="s">
        <v>62</v>
      </c>
      <c r="E588" t="s">
        <v>22</v>
      </c>
      <c r="F588" s="28">
        <f>IF(OR(D588="Darba diena",D588="Pārcelta darba diena"),IF(AND(E588="Jā",Tabele!$H$4&gt;=7),Tabele!$H$4-1,Tabele!$H$4),0)</f>
      </c>
    </row>
    <row r="589" spans="1:6" x14ac:dyDescent="0.25">
      <c r="A589" s="27">
        <v>46610</v>
      </c>
      <c r="B589" t="s">
        <v>64</v>
      </c>
      <c r="C589" t="s">
        <v>22</v>
      </c>
      <c r="D589" t="s">
        <v>62</v>
      </c>
      <c r="E589" t="s">
        <v>22</v>
      </c>
      <c r="F589" s="28">
        <f>IF(OR(D589="Darba diena",D589="Pārcelta darba diena"),IF(AND(E589="Jā",Tabele!$H$4&gt;=7),Tabele!$H$4-1,Tabele!$H$4),0)</f>
      </c>
    </row>
    <row r="590" spans="1:6" x14ac:dyDescent="0.25">
      <c r="A590" s="27">
        <v>46611</v>
      </c>
      <c r="B590" t="s">
        <v>53</v>
      </c>
      <c r="C590" t="s">
        <v>22</v>
      </c>
      <c r="D590" t="s">
        <v>62</v>
      </c>
      <c r="E590" t="s">
        <v>22</v>
      </c>
      <c r="F590" s="28">
        <f>IF(OR(D590="Darba diena",D590="Pārcelta darba diena"),IF(AND(E590="Jā",Tabele!$H$4&gt;=7),Tabele!$H$4-1,Tabele!$H$4),0)</f>
      </c>
    </row>
    <row r="591" spans="1:6" x14ac:dyDescent="0.25">
      <c r="A591" s="27">
        <v>46612</v>
      </c>
      <c r="B591" t="s">
        <v>55</v>
      </c>
      <c r="C591" t="s">
        <v>22</v>
      </c>
      <c r="D591" t="s">
        <v>62</v>
      </c>
      <c r="E591" t="s">
        <v>22</v>
      </c>
      <c r="F591" s="28">
        <f>IF(OR(D591="Darba diena",D591="Pārcelta darba diena"),IF(AND(E591="Jā",Tabele!$H$4&gt;=7),Tabele!$H$4-1,Tabele!$H$4),0)</f>
      </c>
    </row>
    <row r="592" spans="1:6" x14ac:dyDescent="0.25">
      <c r="A592" s="34">
        <v>46613</v>
      </c>
      <c r="B592" s="35" t="s">
        <v>58</v>
      </c>
      <c r="C592" s="35" t="s">
        <v>22</v>
      </c>
      <c r="D592" s="35" t="s">
        <v>59</v>
      </c>
      <c r="E592" s="35" t="s">
        <v>22</v>
      </c>
      <c r="F592" s="36">
        <f>IF(OR(D592="Darba diena",D592="Pārcelta darba diena"),IF(AND(E592="Jā",Tabele!$H$4&gt;=7),Tabele!$H$4-1,Tabele!$H$4),0)</f>
      </c>
    </row>
    <row r="593" spans="1:6" x14ac:dyDescent="0.25">
      <c r="A593" s="34">
        <v>46614</v>
      </c>
      <c r="B593" s="35" t="s">
        <v>60</v>
      </c>
      <c r="C593" s="35" t="s">
        <v>22</v>
      </c>
      <c r="D593" s="35" t="s">
        <v>59</v>
      </c>
      <c r="E593" s="35" t="s">
        <v>22</v>
      </c>
      <c r="F593" s="36">
        <f>IF(OR(D593="Darba diena",D593="Pārcelta darba diena"),IF(AND(E593="Jā",Tabele!$H$4&gt;=7),Tabele!$H$4-1,Tabele!$H$4),0)</f>
      </c>
    </row>
    <row r="594" spans="1:6" x14ac:dyDescent="0.25">
      <c r="A594" s="27">
        <v>46615</v>
      </c>
      <c r="B594" t="s">
        <v>61</v>
      </c>
      <c r="C594" t="s">
        <v>22</v>
      </c>
      <c r="D594" t="s">
        <v>62</v>
      </c>
      <c r="E594" t="s">
        <v>22</v>
      </c>
      <c r="F594" s="28">
        <f>IF(OR(D594="Darba diena",D594="Pārcelta darba diena"),IF(AND(E594="Jā",Tabele!$H$4&gt;=7),Tabele!$H$4-1,Tabele!$H$4),0)</f>
      </c>
    </row>
    <row r="595" spans="1:6" x14ac:dyDescent="0.25">
      <c r="A595" s="27">
        <v>46616</v>
      </c>
      <c r="B595" t="s">
        <v>63</v>
      </c>
      <c r="C595" t="s">
        <v>22</v>
      </c>
      <c r="D595" t="s">
        <v>62</v>
      </c>
      <c r="E595" t="s">
        <v>22</v>
      </c>
      <c r="F595" s="28">
        <f>IF(OR(D595="Darba diena",D595="Pārcelta darba diena"),IF(AND(E595="Jā",Tabele!$H$4&gt;=7),Tabele!$H$4-1,Tabele!$H$4),0)</f>
      </c>
    </row>
    <row r="596" spans="1:6" x14ac:dyDescent="0.25">
      <c r="A596" s="27">
        <v>46617</v>
      </c>
      <c r="B596" t="s">
        <v>64</v>
      </c>
      <c r="C596" t="s">
        <v>22</v>
      </c>
      <c r="D596" t="s">
        <v>62</v>
      </c>
      <c r="E596" t="s">
        <v>22</v>
      </c>
      <c r="F596" s="28">
        <f>IF(OR(D596="Darba diena",D596="Pārcelta darba diena"),IF(AND(E596="Jā",Tabele!$H$4&gt;=7),Tabele!$H$4-1,Tabele!$H$4),0)</f>
      </c>
    </row>
    <row r="597" spans="1:6" x14ac:dyDescent="0.25">
      <c r="A597" s="27">
        <v>46618</v>
      </c>
      <c r="B597" t="s">
        <v>53</v>
      </c>
      <c r="C597" t="s">
        <v>22</v>
      </c>
      <c r="D597" t="s">
        <v>62</v>
      </c>
      <c r="E597" t="s">
        <v>22</v>
      </c>
      <c r="F597" s="28">
        <f>IF(OR(D597="Darba diena",D597="Pārcelta darba diena"),IF(AND(E597="Jā",Tabele!$H$4&gt;=7),Tabele!$H$4-1,Tabele!$H$4),0)</f>
      </c>
    </row>
    <row r="598" spans="1:6" x14ac:dyDescent="0.25">
      <c r="A598" s="27">
        <v>46619</v>
      </c>
      <c r="B598" t="s">
        <v>55</v>
      </c>
      <c r="C598" t="s">
        <v>22</v>
      </c>
      <c r="D598" t="s">
        <v>62</v>
      </c>
      <c r="E598" t="s">
        <v>22</v>
      </c>
      <c r="F598" s="28">
        <f>IF(OR(D598="Darba diena",D598="Pārcelta darba diena"),IF(AND(E598="Jā",Tabele!$H$4&gt;=7),Tabele!$H$4-1,Tabele!$H$4),0)</f>
      </c>
    </row>
    <row r="599" spans="1:6" x14ac:dyDescent="0.25">
      <c r="A599" s="34">
        <v>46620</v>
      </c>
      <c r="B599" s="35" t="s">
        <v>58</v>
      </c>
      <c r="C599" s="35" t="s">
        <v>22</v>
      </c>
      <c r="D599" s="35" t="s">
        <v>59</v>
      </c>
      <c r="E599" s="35" t="s">
        <v>22</v>
      </c>
      <c r="F599" s="36">
        <f>IF(OR(D599="Darba diena",D599="Pārcelta darba diena"),IF(AND(E599="Jā",Tabele!$H$4&gt;=7),Tabele!$H$4-1,Tabele!$H$4),0)</f>
      </c>
    </row>
    <row r="600" spans="1:6" x14ac:dyDescent="0.25">
      <c r="A600" s="34">
        <v>46621</v>
      </c>
      <c r="B600" s="35" t="s">
        <v>60</v>
      </c>
      <c r="C600" s="35" t="s">
        <v>22</v>
      </c>
      <c r="D600" s="35" t="s">
        <v>59</v>
      </c>
      <c r="E600" s="35" t="s">
        <v>22</v>
      </c>
      <c r="F600" s="36">
        <f>IF(OR(D600="Darba diena",D600="Pārcelta darba diena"),IF(AND(E600="Jā",Tabele!$H$4&gt;=7),Tabele!$H$4-1,Tabele!$H$4),0)</f>
      </c>
    </row>
    <row r="601" spans="1:6" x14ac:dyDescent="0.25">
      <c r="A601" s="27">
        <v>46622</v>
      </c>
      <c r="B601" t="s">
        <v>61</v>
      </c>
      <c r="C601" t="s">
        <v>22</v>
      </c>
      <c r="D601" t="s">
        <v>62</v>
      </c>
      <c r="E601" t="s">
        <v>22</v>
      </c>
      <c r="F601" s="28">
        <f>IF(OR(D601="Darba diena",D601="Pārcelta darba diena"),IF(AND(E601="Jā",Tabele!$H$4&gt;=7),Tabele!$H$4-1,Tabele!$H$4),0)</f>
      </c>
    </row>
    <row r="602" spans="1:6" x14ac:dyDescent="0.25">
      <c r="A602" s="27">
        <v>46623</v>
      </c>
      <c r="B602" t="s">
        <v>63</v>
      </c>
      <c r="C602" t="s">
        <v>22</v>
      </c>
      <c r="D602" t="s">
        <v>62</v>
      </c>
      <c r="E602" t="s">
        <v>22</v>
      </c>
      <c r="F602" s="28">
        <f>IF(OR(D602="Darba diena",D602="Pārcelta darba diena"),IF(AND(E602="Jā",Tabele!$H$4&gt;=7),Tabele!$H$4-1,Tabele!$H$4),0)</f>
      </c>
    </row>
    <row r="603" spans="1:6" x14ac:dyDescent="0.25">
      <c r="A603" s="27">
        <v>46624</v>
      </c>
      <c r="B603" t="s">
        <v>64</v>
      </c>
      <c r="C603" t="s">
        <v>22</v>
      </c>
      <c r="D603" t="s">
        <v>62</v>
      </c>
      <c r="E603" t="s">
        <v>22</v>
      </c>
      <c r="F603" s="28">
        <f>IF(OR(D603="Darba diena",D603="Pārcelta darba diena"),IF(AND(E603="Jā",Tabele!$H$4&gt;=7),Tabele!$H$4-1,Tabele!$H$4),0)</f>
      </c>
    </row>
    <row r="604" spans="1:6" x14ac:dyDescent="0.25">
      <c r="A604" s="27">
        <v>46625</v>
      </c>
      <c r="B604" t="s">
        <v>53</v>
      </c>
      <c r="C604" t="s">
        <v>22</v>
      </c>
      <c r="D604" t="s">
        <v>62</v>
      </c>
      <c r="E604" t="s">
        <v>22</v>
      </c>
      <c r="F604" s="28">
        <f>IF(OR(D604="Darba diena",D604="Pārcelta darba diena"),IF(AND(E604="Jā",Tabele!$H$4&gt;=7),Tabele!$H$4-1,Tabele!$H$4),0)</f>
      </c>
    </row>
    <row r="605" spans="1:6" x14ac:dyDescent="0.25">
      <c r="A605" s="27">
        <v>46626</v>
      </c>
      <c r="B605" t="s">
        <v>55</v>
      </c>
      <c r="C605" t="s">
        <v>22</v>
      </c>
      <c r="D605" t="s">
        <v>62</v>
      </c>
      <c r="E605" t="s">
        <v>22</v>
      </c>
      <c r="F605" s="28">
        <f>IF(OR(D605="Darba diena",D605="Pārcelta darba diena"),IF(AND(E605="Jā",Tabele!$H$4&gt;=7),Tabele!$H$4-1,Tabele!$H$4),0)</f>
      </c>
    </row>
    <row r="606" spans="1:6" x14ac:dyDescent="0.25">
      <c r="A606" s="34">
        <v>46627</v>
      </c>
      <c r="B606" s="35" t="s">
        <v>58</v>
      </c>
      <c r="C606" s="35" t="s">
        <v>22</v>
      </c>
      <c r="D606" s="35" t="s">
        <v>59</v>
      </c>
      <c r="E606" s="35" t="s">
        <v>22</v>
      </c>
      <c r="F606" s="36">
        <f>IF(OR(D606="Darba diena",D606="Pārcelta darba diena"),IF(AND(E606="Jā",Tabele!$H$4&gt;=7),Tabele!$H$4-1,Tabele!$H$4),0)</f>
      </c>
    </row>
    <row r="607" spans="1:6" x14ac:dyDescent="0.25">
      <c r="A607" s="34">
        <v>46628</v>
      </c>
      <c r="B607" s="35" t="s">
        <v>60</v>
      </c>
      <c r="C607" s="35" t="s">
        <v>22</v>
      </c>
      <c r="D607" s="35" t="s">
        <v>59</v>
      </c>
      <c r="E607" s="35" t="s">
        <v>22</v>
      </c>
      <c r="F607" s="36">
        <f>IF(OR(D607="Darba diena",D607="Pārcelta darba diena"),IF(AND(E607="Jā",Tabele!$H$4&gt;=7),Tabele!$H$4-1,Tabele!$H$4),0)</f>
      </c>
    </row>
    <row r="608" spans="1:6" x14ac:dyDescent="0.25">
      <c r="A608" s="27">
        <v>46629</v>
      </c>
      <c r="B608" t="s">
        <v>61</v>
      </c>
      <c r="C608" t="s">
        <v>22</v>
      </c>
      <c r="D608" t="s">
        <v>62</v>
      </c>
      <c r="E608" t="s">
        <v>22</v>
      </c>
      <c r="F608" s="28">
        <f>IF(OR(D608="Darba diena",D608="Pārcelta darba diena"),IF(AND(E608="Jā",Tabele!$H$4&gt;=7),Tabele!$H$4-1,Tabele!$H$4),0)</f>
      </c>
    </row>
    <row r="609" spans="1:6" x14ac:dyDescent="0.25">
      <c r="A609" s="27">
        <v>46630</v>
      </c>
      <c r="B609" t="s">
        <v>63</v>
      </c>
      <c r="C609" t="s">
        <v>22</v>
      </c>
      <c r="D609" t="s">
        <v>62</v>
      </c>
      <c r="E609" t="s">
        <v>22</v>
      </c>
      <c r="F609" s="28">
        <f>IF(OR(D609="Darba diena",D609="Pārcelta darba diena"),IF(AND(E609="Jā",Tabele!$H$4&gt;=7),Tabele!$H$4-1,Tabele!$H$4),0)</f>
      </c>
    </row>
    <row r="610" spans="1:6" x14ac:dyDescent="0.25">
      <c r="A610" s="27">
        <v>46631</v>
      </c>
      <c r="B610" t="s">
        <v>64</v>
      </c>
      <c r="C610" t="s">
        <v>22</v>
      </c>
      <c r="D610" t="s">
        <v>62</v>
      </c>
      <c r="E610" t="s">
        <v>22</v>
      </c>
      <c r="F610" s="28">
        <f>IF(OR(D610="Darba diena",D610="Pārcelta darba diena"),IF(AND(E610="Jā",Tabele!$H$4&gt;=7),Tabele!$H$4-1,Tabele!$H$4),0)</f>
      </c>
    </row>
    <row r="611" spans="1:6" x14ac:dyDescent="0.25">
      <c r="A611" s="27">
        <v>46632</v>
      </c>
      <c r="B611" t="s">
        <v>53</v>
      </c>
      <c r="C611" t="s">
        <v>22</v>
      </c>
      <c r="D611" t="s">
        <v>62</v>
      </c>
      <c r="E611" t="s">
        <v>22</v>
      </c>
      <c r="F611" s="28">
        <f>IF(OR(D611="Darba diena",D611="Pārcelta darba diena"),IF(AND(E611="Jā",Tabele!$H$4&gt;=7),Tabele!$H$4-1,Tabele!$H$4),0)</f>
      </c>
    </row>
    <row r="612" spans="1:6" x14ac:dyDescent="0.25">
      <c r="A612" s="27">
        <v>46633</v>
      </c>
      <c r="B612" t="s">
        <v>55</v>
      </c>
      <c r="C612" t="s">
        <v>22</v>
      </c>
      <c r="D612" t="s">
        <v>62</v>
      </c>
      <c r="E612" t="s">
        <v>22</v>
      </c>
      <c r="F612" s="28">
        <f>IF(OR(D612="Darba diena",D612="Pārcelta darba diena"),IF(AND(E612="Jā",Tabele!$H$4&gt;=7),Tabele!$H$4-1,Tabele!$H$4),0)</f>
      </c>
    </row>
    <row r="613" spans="1:6" x14ac:dyDescent="0.25">
      <c r="A613" s="34">
        <v>46634</v>
      </c>
      <c r="B613" s="35" t="s">
        <v>58</v>
      </c>
      <c r="C613" s="35" t="s">
        <v>22</v>
      </c>
      <c r="D613" s="35" t="s">
        <v>59</v>
      </c>
      <c r="E613" s="35" t="s">
        <v>22</v>
      </c>
      <c r="F613" s="36">
        <f>IF(OR(D613="Darba diena",D613="Pārcelta darba diena"),IF(AND(E613="Jā",Tabele!$H$4&gt;=7),Tabele!$H$4-1,Tabele!$H$4),0)</f>
      </c>
    </row>
    <row r="614" spans="1:6" x14ac:dyDescent="0.25">
      <c r="A614" s="34">
        <v>46635</v>
      </c>
      <c r="B614" s="35" t="s">
        <v>60</v>
      </c>
      <c r="C614" s="35" t="s">
        <v>22</v>
      </c>
      <c r="D614" s="35" t="s">
        <v>59</v>
      </c>
      <c r="E614" s="35" t="s">
        <v>22</v>
      </c>
      <c r="F614" s="36">
        <f>IF(OR(D614="Darba diena",D614="Pārcelta darba diena"),IF(AND(E614="Jā",Tabele!$H$4&gt;=7),Tabele!$H$4-1,Tabele!$H$4),0)</f>
      </c>
    </row>
    <row r="615" spans="1:6" x14ac:dyDescent="0.25">
      <c r="A615" s="27">
        <v>46636</v>
      </c>
      <c r="B615" t="s">
        <v>61</v>
      </c>
      <c r="C615" t="s">
        <v>22</v>
      </c>
      <c r="D615" t="s">
        <v>62</v>
      </c>
      <c r="E615" t="s">
        <v>22</v>
      </c>
      <c r="F615" s="28">
        <f>IF(OR(D615="Darba diena",D615="Pārcelta darba diena"),IF(AND(E615="Jā",Tabele!$H$4&gt;=7),Tabele!$H$4-1,Tabele!$H$4),0)</f>
      </c>
    </row>
    <row r="616" spans="1:6" x14ac:dyDescent="0.25">
      <c r="A616" s="27">
        <v>46637</v>
      </c>
      <c r="B616" t="s">
        <v>63</v>
      </c>
      <c r="C616" t="s">
        <v>22</v>
      </c>
      <c r="D616" t="s">
        <v>62</v>
      </c>
      <c r="E616" t="s">
        <v>22</v>
      </c>
      <c r="F616" s="28">
        <f>IF(OR(D616="Darba diena",D616="Pārcelta darba diena"),IF(AND(E616="Jā",Tabele!$H$4&gt;=7),Tabele!$H$4-1,Tabele!$H$4),0)</f>
      </c>
    </row>
    <row r="617" spans="1:6" x14ac:dyDescent="0.25">
      <c r="A617" s="27">
        <v>46638</v>
      </c>
      <c r="B617" t="s">
        <v>64</v>
      </c>
      <c r="C617" t="s">
        <v>22</v>
      </c>
      <c r="D617" t="s">
        <v>62</v>
      </c>
      <c r="E617" t="s">
        <v>22</v>
      </c>
      <c r="F617" s="28">
        <f>IF(OR(D617="Darba diena",D617="Pārcelta darba diena"),IF(AND(E617="Jā",Tabele!$H$4&gt;=7),Tabele!$H$4-1,Tabele!$H$4),0)</f>
      </c>
    </row>
    <row r="618" spans="1:6" x14ac:dyDescent="0.25">
      <c r="A618" s="27">
        <v>46639</v>
      </c>
      <c r="B618" t="s">
        <v>53</v>
      </c>
      <c r="C618" t="s">
        <v>22</v>
      </c>
      <c r="D618" t="s">
        <v>62</v>
      </c>
      <c r="E618" t="s">
        <v>22</v>
      </c>
      <c r="F618" s="28">
        <f>IF(OR(D618="Darba diena",D618="Pārcelta darba diena"),IF(AND(E618="Jā",Tabele!$H$4&gt;=7),Tabele!$H$4-1,Tabele!$H$4),0)</f>
      </c>
    </row>
    <row r="619" spans="1:6" x14ac:dyDescent="0.25">
      <c r="A619" s="27">
        <v>46640</v>
      </c>
      <c r="B619" t="s">
        <v>55</v>
      </c>
      <c r="C619" t="s">
        <v>22</v>
      </c>
      <c r="D619" t="s">
        <v>62</v>
      </c>
      <c r="E619" t="s">
        <v>22</v>
      </c>
      <c r="F619" s="28">
        <f>IF(OR(D619="Darba diena",D619="Pārcelta darba diena"),IF(AND(E619="Jā",Tabele!$H$4&gt;=7),Tabele!$H$4-1,Tabele!$H$4),0)</f>
      </c>
    </row>
    <row r="620" spans="1:6" x14ac:dyDescent="0.25">
      <c r="A620" s="34">
        <v>46641</v>
      </c>
      <c r="B620" s="35" t="s">
        <v>58</v>
      </c>
      <c r="C620" s="35" t="s">
        <v>22</v>
      </c>
      <c r="D620" s="35" t="s">
        <v>59</v>
      </c>
      <c r="E620" s="35" t="s">
        <v>22</v>
      </c>
      <c r="F620" s="36">
        <f>IF(OR(D620="Darba diena",D620="Pārcelta darba diena"),IF(AND(E620="Jā",Tabele!$H$4&gt;=7),Tabele!$H$4-1,Tabele!$H$4),0)</f>
      </c>
    </row>
    <row r="621" spans="1:6" x14ac:dyDescent="0.25">
      <c r="A621" s="34">
        <v>46642</v>
      </c>
      <c r="B621" s="35" t="s">
        <v>60</v>
      </c>
      <c r="C621" s="35" t="s">
        <v>22</v>
      </c>
      <c r="D621" s="35" t="s">
        <v>59</v>
      </c>
      <c r="E621" s="35" t="s">
        <v>22</v>
      </c>
      <c r="F621" s="36">
        <f>IF(OR(D621="Darba diena",D621="Pārcelta darba diena"),IF(AND(E621="Jā",Tabele!$H$4&gt;=7),Tabele!$H$4-1,Tabele!$H$4),0)</f>
      </c>
    </row>
    <row r="622" spans="1:6" x14ac:dyDescent="0.25">
      <c r="A622" s="27">
        <v>46643</v>
      </c>
      <c r="B622" t="s">
        <v>61</v>
      </c>
      <c r="C622" t="s">
        <v>22</v>
      </c>
      <c r="D622" t="s">
        <v>62</v>
      </c>
      <c r="E622" t="s">
        <v>22</v>
      </c>
      <c r="F622" s="28">
        <f>IF(OR(D622="Darba diena",D622="Pārcelta darba diena"),IF(AND(E622="Jā",Tabele!$H$4&gt;=7),Tabele!$H$4-1,Tabele!$H$4),0)</f>
      </c>
    </row>
    <row r="623" spans="1:6" x14ac:dyDescent="0.25">
      <c r="A623" s="27">
        <v>46644</v>
      </c>
      <c r="B623" t="s">
        <v>63</v>
      </c>
      <c r="C623" t="s">
        <v>22</v>
      </c>
      <c r="D623" t="s">
        <v>62</v>
      </c>
      <c r="E623" t="s">
        <v>22</v>
      </c>
      <c r="F623" s="28">
        <f>IF(OR(D623="Darba diena",D623="Pārcelta darba diena"),IF(AND(E623="Jā",Tabele!$H$4&gt;=7),Tabele!$H$4-1,Tabele!$H$4),0)</f>
      </c>
    </row>
    <row r="624" spans="1:6" x14ac:dyDescent="0.25">
      <c r="A624" s="27">
        <v>46645</v>
      </c>
      <c r="B624" t="s">
        <v>64</v>
      </c>
      <c r="C624" t="s">
        <v>22</v>
      </c>
      <c r="D624" t="s">
        <v>62</v>
      </c>
      <c r="E624" t="s">
        <v>22</v>
      </c>
      <c r="F624" s="28">
        <f>IF(OR(D624="Darba diena",D624="Pārcelta darba diena"),IF(AND(E624="Jā",Tabele!$H$4&gt;=7),Tabele!$H$4-1,Tabele!$H$4),0)</f>
      </c>
    </row>
    <row r="625" spans="1:6" x14ac:dyDescent="0.25">
      <c r="A625" s="27">
        <v>46646</v>
      </c>
      <c r="B625" t="s">
        <v>53</v>
      </c>
      <c r="C625" t="s">
        <v>22</v>
      </c>
      <c r="D625" t="s">
        <v>62</v>
      </c>
      <c r="E625" t="s">
        <v>22</v>
      </c>
      <c r="F625" s="28">
        <f>IF(OR(D625="Darba diena",D625="Pārcelta darba diena"),IF(AND(E625="Jā",Tabele!$H$4&gt;=7),Tabele!$H$4-1,Tabele!$H$4),0)</f>
      </c>
    </row>
    <row r="626" spans="1:6" x14ac:dyDescent="0.25">
      <c r="A626" s="27">
        <v>46647</v>
      </c>
      <c r="B626" t="s">
        <v>55</v>
      </c>
      <c r="C626" t="s">
        <v>22</v>
      </c>
      <c r="D626" t="s">
        <v>62</v>
      </c>
      <c r="E626" t="s">
        <v>22</v>
      </c>
      <c r="F626" s="28">
        <f>IF(OR(D626="Darba diena",D626="Pārcelta darba diena"),IF(AND(E626="Jā",Tabele!$H$4&gt;=7),Tabele!$H$4-1,Tabele!$H$4),0)</f>
      </c>
    </row>
    <row r="627" spans="1:6" x14ac:dyDescent="0.25">
      <c r="A627" s="34">
        <v>46648</v>
      </c>
      <c r="B627" s="35" t="s">
        <v>58</v>
      </c>
      <c r="C627" s="35" t="s">
        <v>22</v>
      </c>
      <c r="D627" s="35" t="s">
        <v>59</v>
      </c>
      <c r="E627" s="35" t="s">
        <v>22</v>
      </c>
      <c r="F627" s="36">
        <f>IF(OR(D627="Darba diena",D627="Pārcelta darba diena"),IF(AND(E627="Jā",Tabele!$H$4&gt;=7),Tabele!$H$4-1,Tabele!$H$4),0)</f>
      </c>
    </row>
    <row r="628" spans="1:6" x14ac:dyDescent="0.25">
      <c r="A628" s="34">
        <v>46649</v>
      </c>
      <c r="B628" s="35" t="s">
        <v>60</v>
      </c>
      <c r="C628" s="35" t="s">
        <v>22</v>
      </c>
      <c r="D628" s="35" t="s">
        <v>59</v>
      </c>
      <c r="E628" s="35" t="s">
        <v>22</v>
      </c>
      <c r="F628" s="36">
        <f>IF(OR(D628="Darba diena",D628="Pārcelta darba diena"),IF(AND(E628="Jā",Tabele!$H$4&gt;=7),Tabele!$H$4-1,Tabele!$H$4),0)</f>
      </c>
    </row>
    <row r="629" spans="1:6" x14ac:dyDescent="0.25">
      <c r="A629" s="27">
        <v>46650</v>
      </c>
      <c r="B629" t="s">
        <v>61</v>
      </c>
      <c r="C629" t="s">
        <v>22</v>
      </c>
      <c r="D629" t="s">
        <v>62</v>
      </c>
      <c r="E629" t="s">
        <v>22</v>
      </c>
      <c r="F629" s="28">
        <f>IF(OR(D629="Darba diena",D629="Pārcelta darba diena"),IF(AND(E629="Jā",Tabele!$H$4&gt;=7),Tabele!$H$4-1,Tabele!$H$4),0)</f>
      </c>
    </row>
    <row r="630" spans="1:6" x14ac:dyDescent="0.25">
      <c r="A630" s="27">
        <v>46651</v>
      </c>
      <c r="B630" t="s">
        <v>63</v>
      </c>
      <c r="C630" t="s">
        <v>22</v>
      </c>
      <c r="D630" t="s">
        <v>62</v>
      </c>
      <c r="E630" t="s">
        <v>22</v>
      </c>
      <c r="F630" s="28">
        <f>IF(OR(D630="Darba diena",D630="Pārcelta darba diena"),IF(AND(E630="Jā",Tabele!$H$4&gt;=7),Tabele!$H$4-1,Tabele!$H$4),0)</f>
      </c>
    </row>
    <row r="631" spans="1:6" x14ac:dyDescent="0.25">
      <c r="A631" s="27">
        <v>46652</v>
      </c>
      <c r="B631" t="s">
        <v>64</v>
      </c>
      <c r="C631" t="s">
        <v>22</v>
      </c>
      <c r="D631" t="s">
        <v>62</v>
      </c>
      <c r="E631" t="s">
        <v>22</v>
      </c>
      <c r="F631" s="28">
        <f>IF(OR(D631="Darba diena",D631="Pārcelta darba diena"),IF(AND(E631="Jā",Tabele!$H$4&gt;=7),Tabele!$H$4-1,Tabele!$H$4),0)</f>
      </c>
    </row>
    <row r="632" spans="1:6" x14ac:dyDescent="0.25">
      <c r="A632" s="27">
        <v>46653</v>
      </c>
      <c r="B632" t="s">
        <v>53</v>
      </c>
      <c r="C632" t="s">
        <v>22</v>
      </c>
      <c r="D632" t="s">
        <v>62</v>
      </c>
      <c r="E632" t="s">
        <v>22</v>
      </c>
      <c r="F632" s="28">
        <f>IF(OR(D632="Darba diena",D632="Pārcelta darba diena"),IF(AND(E632="Jā",Tabele!$H$4&gt;=7),Tabele!$H$4-1,Tabele!$H$4),0)</f>
      </c>
    </row>
    <row r="633" spans="1:6" x14ac:dyDescent="0.25">
      <c r="A633" s="27">
        <v>46654</v>
      </c>
      <c r="B633" t="s">
        <v>55</v>
      </c>
      <c r="C633" t="s">
        <v>22</v>
      </c>
      <c r="D633" t="s">
        <v>62</v>
      </c>
      <c r="E633" t="s">
        <v>22</v>
      </c>
      <c r="F633" s="28">
        <f>IF(OR(D633="Darba diena",D633="Pārcelta darba diena"),IF(AND(E633="Jā",Tabele!$H$4&gt;=7),Tabele!$H$4-1,Tabele!$H$4),0)</f>
      </c>
    </row>
    <row r="634" spans="1:6" x14ac:dyDescent="0.25">
      <c r="A634" s="34">
        <v>46655</v>
      </c>
      <c r="B634" s="35" t="s">
        <v>58</v>
      </c>
      <c r="C634" s="35" t="s">
        <v>22</v>
      </c>
      <c r="D634" s="35" t="s">
        <v>59</v>
      </c>
      <c r="E634" s="35" t="s">
        <v>22</v>
      </c>
      <c r="F634" s="36">
        <f>IF(OR(D634="Darba diena",D634="Pārcelta darba diena"),IF(AND(E634="Jā",Tabele!$H$4&gt;=7),Tabele!$H$4-1,Tabele!$H$4),0)</f>
      </c>
    </row>
    <row r="635" spans="1:6" x14ac:dyDescent="0.25">
      <c r="A635" s="34">
        <v>46656</v>
      </c>
      <c r="B635" s="35" t="s">
        <v>60</v>
      </c>
      <c r="C635" s="35" t="s">
        <v>22</v>
      </c>
      <c r="D635" s="35" t="s">
        <v>59</v>
      </c>
      <c r="E635" s="35" t="s">
        <v>22</v>
      </c>
      <c r="F635" s="36">
        <f>IF(OR(D635="Darba diena",D635="Pārcelta darba diena"),IF(AND(E635="Jā",Tabele!$H$4&gt;=7),Tabele!$H$4-1,Tabele!$H$4),0)</f>
      </c>
    </row>
    <row r="636" spans="1:6" x14ac:dyDescent="0.25">
      <c r="A636" s="27">
        <v>46657</v>
      </c>
      <c r="B636" t="s">
        <v>61</v>
      </c>
      <c r="C636" t="s">
        <v>22</v>
      </c>
      <c r="D636" t="s">
        <v>62</v>
      </c>
      <c r="E636" t="s">
        <v>22</v>
      </c>
      <c r="F636" s="28">
        <f>IF(OR(D636="Darba diena",D636="Pārcelta darba diena"),IF(AND(E636="Jā",Tabele!$H$4&gt;=7),Tabele!$H$4-1,Tabele!$H$4),0)</f>
      </c>
    </row>
    <row r="637" spans="1:6" x14ac:dyDescent="0.25">
      <c r="A637" s="27">
        <v>46658</v>
      </c>
      <c r="B637" t="s">
        <v>63</v>
      </c>
      <c r="C637" t="s">
        <v>22</v>
      </c>
      <c r="D637" t="s">
        <v>62</v>
      </c>
      <c r="E637" t="s">
        <v>22</v>
      </c>
      <c r="F637" s="28">
        <f>IF(OR(D637="Darba diena",D637="Pārcelta darba diena"),IF(AND(E637="Jā",Tabele!$H$4&gt;=7),Tabele!$H$4-1,Tabele!$H$4),0)</f>
      </c>
    </row>
    <row r="638" spans="1:6" x14ac:dyDescent="0.25">
      <c r="A638" s="27">
        <v>46659</v>
      </c>
      <c r="B638" t="s">
        <v>64</v>
      </c>
      <c r="C638" t="s">
        <v>22</v>
      </c>
      <c r="D638" t="s">
        <v>62</v>
      </c>
      <c r="E638" t="s">
        <v>22</v>
      </c>
      <c r="F638" s="28">
        <f>IF(OR(D638="Darba diena",D638="Pārcelta darba diena"),IF(AND(E638="Jā",Tabele!$H$4&gt;=7),Tabele!$H$4-1,Tabele!$H$4),0)</f>
      </c>
    </row>
    <row r="639" spans="1:6" x14ac:dyDescent="0.25">
      <c r="A639" s="27">
        <v>46660</v>
      </c>
      <c r="B639" t="s">
        <v>53</v>
      </c>
      <c r="C639" t="s">
        <v>22</v>
      </c>
      <c r="D639" t="s">
        <v>62</v>
      </c>
      <c r="E639" t="s">
        <v>22</v>
      </c>
      <c r="F639" s="28">
        <f>IF(OR(D639="Darba diena",D639="Pārcelta darba diena"),IF(AND(E639="Jā",Tabele!$H$4&gt;=7),Tabele!$H$4-1,Tabele!$H$4),0)</f>
      </c>
    </row>
    <row r="640" spans="1:6" x14ac:dyDescent="0.25">
      <c r="A640" s="27">
        <v>46661</v>
      </c>
      <c r="B640" t="s">
        <v>55</v>
      </c>
      <c r="C640" t="s">
        <v>22</v>
      </c>
      <c r="D640" t="s">
        <v>62</v>
      </c>
      <c r="E640" t="s">
        <v>22</v>
      </c>
      <c r="F640" s="28">
        <f>IF(OR(D640="Darba diena",D640="Pārcelta darba diena"),IF(AND(E640="Jā",Tabele!$H$4&gt;=7),Tabele!$H$4-1,Tabele!$H$4),0)</f>
      </c>
    </row>
    <row r="641" spans="1:6" x14ac:dyDescent="0.25">
      <c r="A641" s="34">
        <v>46662</v>
      </c>
      <c r="B641" s="35" t="s">
        <v>58</v>
      </c>
      <c r="C641" s="35" t="s">
        <v>22</v>
      </c>
      <c r="D641" s="35" t="s">
        <v>59</v>
      </c>
      <c r="E641" s="35" t="s">
        <v>22</v>
      </c>
      <c r="F641" s="36">
        <f>IF(OR(D641="Darba diena",D641="Pārcelta darba diena"),IF(AND(E641="Jā",Tabele!$H$4&gt;=7),Tabele!$H$4-1,Tabele!$H$4),0)</f>
      </c>
    </row>
    <row r="642" spans="1:6" x14ac:dyDescent="0.25">
      <c r="A642" s="34">
        <v>46663</v>
      </c>
      <c r="B642" s="35" t="s">
        <v>60</v>
      </c>
      <c r="C642" s="35" t="s">
        <v>22</v>
      </c>
      <c r="D642" s="35" t="s">
        <v>59</v>
      </c>
      <c r="E642" s="35" t="s">
        <v>22</v>
      </c>
      <c r="F642" s="36">
        <f>IF(OR(D642="Darba diena",D642="Pārcelta darba diena"),IF(AND(E642="Jā",Tabele!$H$4&gt;=7),Tabele!$H$4-1,Tabele!$H$4),0)</f>
      </c>
    </row>
    <row r="643" spans="1:6" x14ac:dyDescent="0.25">
      <c r="A643" s="27">
        <v>46664</v>
      </c>
      <c r="B643" t="s">
        <v>61</v>
      </c>
      <c r="C643" t="s">
        <v>22</v>
      </c>
      <c r="D643" t="s">
        <v>62</v>
      </c>
      <c r="E643" t="s">
        <v>22</v>
      </c>
      <c r="F643" s="28">
        <f>IF(OR(D643="Darba diena",D643="Pārcelta darba diena"),IF(AND(E643="Jā",Tabele!$H$4&gt;=7),Tabele!$H$4-1,Tabele!$H$4),0)</f>
      </c>
    </row>
    <row r="644" spans="1:6" x14ac:dyDescent="0.25">
      <c r="A644" s="27">
        <v>46665</v>
      </c>
      <c r="B644" t="s">
        <v>63</v>
      </c>
      <c r="C644" t="s">
        <v>22</v>
      </c>
      <c r="D644" t="s">
        <v>62</v>
      </c>
      <c r="E644" t="s">
        <v>22</v>
      </c>
      <c r="F644" s="28">
        <f>IF(OR(D644="Darba diena",D644="Pārcelta darba diena"),IF(AND(E644="Jā",Tabele!$H$4&gt;=7),Tabele!$H$4-1,Tabele!$H$4),0)</f>
      </c>
    </row>
    <row r="645" spans="1:6" x14ac:dyDescent="0.25">
      <c r="A645" s="27">
        <v>46666</v>
      </c>
      <c r="B645" t="s">
        <v>64</v>
      </c>
      <c r="C645" t="s">
        <v>22</v>
      </c>
      <c r="D645" t="s">
        <v>62</v>
      </c>
      <c r="E645" t="s">
        <v>22</v>
      </c>
      <c r="F645" s="28">
        <f>IF(OR(D645="Darba diena",D645="Pārcelta darba diena"),IF(AND(E645="Jā",Tabele!$H$4&gt;=7),Tabele!$H$4-1,Tabele!$H$4),0)</f>
      </c>
    </row>
    <row r="646" spans="1:6" x14ac:dyDescent="0.25">
      <c r="A646" s="27">
        <v>46667</v>
      </c>
      <c r="B646" t="s">
        <v>53</v>
      </c>
      <c r="C646" t="s">
        <v>22</v>
      </c>
      <c r="D646" t="s">
        <v>62</v>
      </c>
      <c r="E646" t="s">
        <v>22</v>
      </c>
      <c r="F646" s="28">
        <f>IF(OR(D646="Darba diena",D646="Pārcelta darba diena"),IF(AND(E646="Jā",Tabele!$H$4&gt;=7),Tabele!$H$4-1,Tabele!$H$4),0)</f>
      </c>
    </row>
    <row r="647" spans="1:6" x14ac:dyDescent="0.25">
      <c r="A647" s="27">
        <v>46668</v>
      </c>
      <c r="B647" t="s">
        <v>55</v>
      </c>
      <c r="C647" t="s">
        <v>22</v>
      </c>
      <c r="D647" t="s">
        <v>62</v>
      </c>
      <c r="E647" t="s">
        <v>22</v>
      </c>
      <c r="F647" s="28">
        <f>IF(OR(D647="Darba diena",D647="Pārcelta darba diena"),IF(AND(E647="Jā",Tabele!$H$4&gt;=7),Tabele!$H$4-1,Tabele!$H$4),0)</f>
      </c>
    </row>
    <row r="648" spans="1:6" x14ac:dyDescent="0.25">
      <c r="A648" s="34">
        <v>46669</v>
      </c>
      <c r="B648" s="35" t="s">
        <v>58</v>
      </c>
      <c r="C648" s="35" t="s">
        <v>22</v>
      </c>
      <c r="D648" s="35" t="s">
        <v>59</v>
      </c>
      <c r="E648" s="35" t="s">
        <v>22</v>
      </c>
      <c r="F648" s="36">
        <f>IF(OR(D648="Darba diena",D648="Pārcelta darba diena"),IF(AND(E648="Jā",Tabele!$H$4&gt;=7),Tabele!$H$4-1,Tabele!$H$4),0)</f>
      </c>
    </row>
    <row r="649" spans="1:6" x14ac:dyDescent="0.25">
      <c r="A649" s="34">
        <v>46670</v>
      </c>
      <c r="B649" s="35" t="s">
        <v>60</v>
      </c>
      <c r="C649" s="35" t="s">
        <v>22</v>
      </c>
      <c r="D649" s="35" t="s">
        <v>59</v>
      </c>
      <c r="E649" s="35" t="s">
        <v>22</v>
      </c>
      <c r="F649" s="36">
        <f>IF(OR(D649="Darba diena",D649="Pārcelta darba diena"),IF(AND(E649="Jā",Tabele!$H$4&gt;=7),Tabele!$H$4-1,Tabele!$H$4),0)</f>
      </c>
    </row>
    <row r="650" spans="1:6" x14ac:dyDescent="0.25">
      <c r="A650" s="27">
        <v>46671</v>
      </c>
      <c r="B650" t="s">
        <v>61</v>
      </c>
      <c r="C650" t="s">
        <v>22</v>
      </c>
      <c r="D650" t="s">
        <v>62</v>
      </c>
      <c r="E650" t="s">
        <v>22</v>
      </c>
      <c r="F650" s="28">
        <f>IF(OR(D650="Darba diena",D650="Pārcelta darba diena"),IF(AND(E650="Jā",Tabele!$H$4&gt;=7),Tabele!$H$4-1,Tabele!$H$4),0)</f>
      </c>
    </row>
    <row r="651" spans="1:6" x14ac:dyDescent="0.25">
      <c r="A651" s="27">
        <v>46672</v>
      </c>
      <c r="B651" t="s">
        <v>63</v>
      </c>
      <c r="C651" t="s">
        <v>22</v>
      </c>
      <c r="D651" t="s">
        <v>62</v>
      </c>
      <c r="E651" t="s">
        <v>22</v>
      </c>
      <c r="F651" s="28">
        <f>IF(OR(D651="Darba diena",D651="Pārcelta darba diena"),IF(AND(E651="Jā",Tabele!$H$4&gt;=7),Tabele!$H$4-1,Tabele!$H$4),0)</f>
      </c>
    </row>
    <row r="652" spans="1:6" x14ac:dyDescent="0.25">
      <c r="A652" s="27">
        <v>46673</v>
      </c>
      <c r="B652" t="s">
        <v>64</v>
      </c>
      <c r="C652" t="s">
        <v>22</v>
      </c>
      <c r="D652" t="s">
        <v>62</v>
      </c>
      <c r="E652" t="s">
        <v>22</v>
      </c>
      <c r="F652" s="28">
        <f>IF(OR(D652="Darba diena",D652="Pārcelta darba diena"),IF(AND(E652="Jā",Tabele!$H$4&gt;=7),Tabele!$H$4-1,Tabele!$H$4),0)</f>
      </c>
    </row>
    <row r="653" spans="1:6" x14ac:dyDescent="0.25">
      <c r="A653" s="27">
        <v>46674</v>
      </c>
      <c r="B653" t="s">
        <v>53</v>
      </c>
      <c r="C653" t="s">
        <v>22</v>
      </c>
      <c r="D653" t="s">
        <v>62</v>
      </c>
      <c r="E653" t="s">
        <v>22</v>
      </c>
      <c r="F653" s="28">
        <f>IF(OR(D653="Darba diena",D653="Pārcelta darba diena"),IF(AND(E653="Jā",Tabele!$H$4&gt;=7),Tabele!$H$4-1,Tabele!$H$4),0)</f>
      </c>
    </row>
    <row r="654" spans="1:6" x14ac:dyDescent="0.25">
      <c r="A654" s="27">
        <v>46675</v>
      </c>
      <c r="B654" t="s">
        <v>55</v>
      </c>
      <c r="C654" t="s">
        <v>22</v>
      </c>
      <c r="D654" t="s">
        <v>62</v>
      </c>
      <c r="E654" t="s">
        <v>22</v>
      </c>
      <c r="F654" s="28">
        <f>IF(OR(D654="Darba diena",D654="Pārcelta darba diena"),IF(AND(E654="Jā",Tabele!$H$4&gt;=7),Tabele!$H$4-1,Tabele!$H$4),0)</f>
      </c>
    </row>
    <row r="655" spans="1:6" x14ac:dyDescent="0.25">
      <c r="A655" s="34">
        <v>46676</v>
      </c>
      <c r="B655" s="35" t="s">
        <v>58</v>
      </c>
      <c r="C655" s="35" t="s">
        <v>22</v>
      </c>
      <c r="D655" s="35" t="s">
        <v>59</v>
      </c>
      <c r="E655" s="35" t="s">
        <v>22</v>
      </c>
      <c r="F655" s="36">
        <f>IF(OR(D655="Darba diena",D655="Pārcelta darba diena"),IF(AND(E655="Jā",Tabele!$H$4&gt;=7),Tabele!$H$4-1,Tabele!$H$4),0)</f>
      </c>
    </row>
    <row r="656" spans="1:6" x14ac:dyDescent="0.25">
      <c r="A656" s="34">
        <v>46677</v>
      </c>
      <c r="B656" s="35" t="s">
        <v>60</v>
      </c>
      <c r="C656" s="35" t="s">
        <v>22</v>
      </c>
      <c r="D656" s="35" t="s">
        <v>59</v>
      </c>
      <c r="E656" s="35" t="s">
        <v>22</v>
      </c>
      <c r="F656" s="36">
        <f>IF(OR(D656="Darba diena",D656="Pārcelta darba diena"),IF(AND(E656="Jā",Tabele!$H$4&gt;=7),Tabele!$H$4-1,Tabele!$H$4),0)</f>
      </c>
    </row>
    <row r="657" spans="1:6" x14ac:dyDescent="0.25">
      <c r="A657" s="27">
        <v>46678</v>
      </c>
      <c r="B657" t="s">
        <v>61</v>
      </c>
      <c r="C657" t="s">
        <v>22</v>
      </c>
      <c r="D657" t="s">
        <v>62</v>
      </c>
      <c r="E657" t="s">
        <v>22</v>
      </c>
      <c r="F657" s="28">
        <f>IF(OR(D657="Darba diena",D657="Pārcelta darba diena"),IF(AND(E657="Jā",Tabele!$H$4&gt;=7),Tabele!$H$4-1,Tabele!$H$4),0)</f>
      </c>
    </row>
    <row r="658" spans="1:6" x14ac:dyDescent="0.25">
      <c r="A658" s="27">
        <v>46679</v>
      </c>
      <c r="B658" t="s">
        <v>63</v>
      </c>
      <c r="C658" t="s">
        <v>22</v>
      </c>
      <c r="D658" t="s">
        <v>62</v>
      </c>
      <c r="E658" t="s">
        <v>22</v>
      </c>
      <c r="F658" s="28">
        <f>IF(OR(D658="Darba diena",D658="Pārcelta darba diena"),IF(AND(E658="Jā",Tabele!$H$4&gt;=7),Tabele!$H$4-1,Tabele!$H$4),0)</f>
      </c>
    </row>
    <row r="659" spans="1:6" x14ac:dyDescent="0.25">
      <c r="A659" s="27">
        <v>46680</v>
      </c>
      <c r="B659" t="s">
        <v>64</v>
      </c>
      <c r="C659" t="s">
        <v>22</v>
      </c>
      <c r="D659" t="s">
        <v>62</v>
      </c>
      <c r="E659" t="s">
        <v>22</v>
      </c>
      <c r="F659" s="28">
        <f>IF(OR(D659="Darba diena",D659="Pārcelta darba diena"),IF(AND(E659="Jā",Tabele!$H$4&gt;=7),Tabele!$H$4-1,Tabele!$H$4),0)</f>
      </c>
    </row>
    <row r="660" spans="1:6" x14ac:dyDescent="0.25">
      <c r="A660" s="27">
        <v>46681</v>
      </c>
      <c r="B660" t="s">
        <v>53</v>
      </c>
      <c r="C660" t="s">
        <v>22</v>
      </c>
      <c r="D660" t="s">
        <v>62</v>
      </c>
      <c r="E660" t="s">
        <v>22</v>
      </c>
      <c r="F660" s="28">
        <f>IF(OR(D660="Darba diena",D660="Pārcelta darba diena"),IF(AND(E660="Jā",Tabele!$H$4&gt;=7),Tabele!$H$4-1,Tabele!$H$4),0)</f>
      </c>
    </row>
    <row r="661" spans="1:6" x14ac:dyDescent="0.25">
      <c r="A661" s="27">
        <v>46682</v>
      </c>
      <c r="B661" t="s">
        <v>55</v>
      </c>
      <c r="C661" t="s">
        <v>22</v>
      </c>
      <c r="D661" t="s">
        <v>62</v>
      </c>
      <c r="E661" t="s">
        <v>22</v>
      </c>
      <c r="F661" s="28">
        <f>IF(OR(D661="Darba diena",D661="Pārcelta darba diena"),IF(AND(E661="Jā",Tabele!$H$4&gt;=7),Tabele!$H$4-1,Tabele!$H$4),0)</f>
      </c>
    </row>
    <row r="662" spans="1:6" x14ac:dyDescent="0.25">
      <c r="A662" s="34">
        <v>46683</v>
      </c>
      <c r="B662" s="35" t="s">
        <v>58</v>
      </c>
      <c r="C662" s="35" t="s">
        <v>22</v>
      </c>
      <c r="D662" s="35" t="s">
        <v>59</v>
      </c>
      <c r="E662" s="35" t="s">
        <v>22</v>
      </c>
      <c r="F662" s="36">
        <f>IF(OR(D662="Darba diena",D662="Pārcelta darba diena"),IF(AND(E662="Jā",Tabele!$H$4&gt;=7),Tabele!$H$4-1,Tabele!$H$4),0)</f>
      </c>
    </row>
    <row r="663" spans="1:6" x14ac:dyDescent="0.25">
      <c r="A663" s="34">
        <v>46684</v>
      </c>
      <c r="B663" s="35" t="s">
        <v>60</v>
      </c>
      <c r="C663" s="35" t="s">
        <v>22</v>
      </c>
      <c r="D663" s="35" t="s">
        <v>59</v>
      </c>
      <c r="E663" s="35" t="s">
        <v>22</v>
      </c>
      <c r="F663" s="36">
        <f>IF(OR(D663="Darba diena",D663="Pārcelta darba diena"),IF(AND(E663="Jā",Tabele!$H$4&gt;=7),Tabele!$H$4-1,Tabele!$H$4),0)</f>
      </c>
    </row>
    <row r="664" spans="1:6" x14ac:dyDescent="0.25">
      <c r="A664" s="27">
        <v>46685</v>
      </c>
      <c r="B664" t="s">
        <v>61</v>
      </c>
      <c r="C664" t="s">
        <v>22</v>
      </c>
      <c r="D664" t="s">
        <v>62</v>
      </c>
      <c r="E664" t="s">
        <v>22</v>
      </c>
      <c r="F664" s="28">
        <f>IF(OR(D664="Darba diena",D664="Pārcelta darba diena"),IF(AND(E664="Jā",Tabele!$H$4&gt;=7),Tabele!$H$4-1,Tabele!$H$4),0)</f>
      </c>
    </row>
    <row r="665" spans="1:6" x14ac:dyDescent="0.25">
      <c r="A665" s="27">
        <v>46686</v>
      </c>
      <c r="B665" t="s">
        <v>63</v>
      </c>
      <c r="C665" t="s">
        <v>22</v>
      </c>
      <c r="D665" t="s">
        <v>62</v>
      </c>
      <c r="E665" t="s">
        <v>22</v>
      </c>
      <c r="F665" s="28">
        <f>IF(OR(D665="Darba diena",D665="Pārcelta darba diena"),IF(AND(E665="Jā",Tabele!$H$4&gt;=7),Tabele!$H$4-1,Tabele!$H$4),0)</f>
      </c>
    </row>
    <row r="666" spans="1:6" x14ac:dyDescent="0.25">
      <c r="A666" s="27">
        <v>46687</v>
      </c>
      <c r="B666" t="s">
        <v>64</v>
      </c>
      <c r="C666" t="s">
        <v>22</v>
      </c>
      <c r="D666" t="s">
        <v>62</v>
      </c>
      <c r="E666" t="s">
        <v>22</v>
      </c>
      <c r="F666" s="28">
        <f>IF(OR(D666="Darba diena",D666="Pārcelta darba diena"),IF(AND(E666="Jā",Tabele!$H$4&gt;=7),Tabele!$H$4-1,Tabele!$H$4),0)</f>
      </c>
    </row>
    <row r="667" spans="1:6" x14ac:dyDescent="0.25">
      <c r="A667" s="27">
        <v>46688</v>
      </c>
      <c r="B667" t="s">
        <v>53</v>
      </c>
      <c r="C667" t="s">
        <v>22</v>
      </c>
      <c r="D667" t="s">
        <v>62</v>
      </c>
      <c r="E667" t="s">
        <v>22</v>
      </c>
      <c r="F667" s="28">
        <f>IF(OR(D667="Darba diena",D667="Pārcelta darba diena"),IF(AND(E667="Jā",Tabele!$H$4&gt;=7),Tabele!$H$4-1,Tabele!$H$4),0)</f>
      </c>
    </row>
    <row r="668" spans="1:6" x14ac:dyDescent="0.25">
      <c r="A668" s="27">
        <v>46689</v>
      </c>
      <c r="B668" t="s">
        <v>55</v>
      </c>
      <c r="C668" t="s">
        <v>22</v>
      </c>
      <c r="D668" t="s">
        <v>62</v>
      </c>
      <c r="E668" t="s">
        <v>22</v>
      </c>
      <c r="F668" s="28">
        <f>IF(OR(D668="Darba diena",D668="Pārcelta darba diena"),IF(AND(E668="Jā",Tabele!$H$4&gt;=7),Tabele!$H$4-1,Tabele!$H$4),0)</f>
      </c>
    </row>
    <row r="669" spans="1:6" x14ac:dyDescent="0.25">
      <c r="A669" s="34">
        <v>46690</v>
      </c>
      <c r="B669" s="35" t="s">
        <v>58</v>
      </c>
      <c r="C669" s="35" t="s">
        <v>22</v>
      </c>
      <c r="D669" s="35" t="s">
        <v>59</v>
      </c>
      <c r="E669" s="35" t="s">
        <v>22</v>
      </c>
      <c r="F669" s="36">
        <f>IF(OR(D669="Darba diena",D669="Pārcelta darba diena"),IF(AND(E669="Jā",Tabele!$H$4&gt;=7),Tabele!$H$4-1,Tabele!$H$4),0)</f>
      </c>
    </row>
    <row r="670" spans="1:6" x14ac:dyDescent="0.25">
      <c r="A670" s="34">
        <v>46691</v>
      </c>
      <c r="B670" s="35" t="s">
        <v>60</v>
      </c>
      <c r="C670" s="35" t="s">
        <v>22</v>
      </c>
      <c r="D670" s="35" t="s">
        <v>59</v>
      </c>
      <c r="E670" s="35" t="s">
        <v>22</v>
      </c>
      <c r="F670" s="36">
        <f>IF(OR(D670="Darba diena",D670="Pārcelta darba diena"),IF(AND(E670="Jā",Tabele!$H$4&gt;=7),Tabele!$H$4-1,Tabele!$H$4),0)</f>
      </c>
    </row>
    <row r="671" spans="1:6" x14ac:dyDescent="0.25">
      <c r="A671" s="27">
        <v>46692</v>
      </c>
      <c r="B671" t="s">
        <v>61</v>
      </c>
      <c r="C671" t="s">
        <v>22</v>
      </c>
      <c r="D671" t="s">
        <v>62</v>
      </c>
      <c r="E671" t="s">
        <v>22</v>
      </c>
      <c r="F671" s="28">
        <f>IF(OR(D671="Darba diena",D671="Pārcelta darba diena"),IF(AND(E671="Jā",Tabele!$H$4&gt;=7),Tabele!$H$4-1,Tabele!$H$4),0)</f>
      </c>
    </row>
    <row r="672" spans="1:6" x14ac:dyDescent="0.25">
      <c r="A672" s="27">
        <v>46693</v>
      </c>
      <c r="B672" t="s">
        <v>63</v>
      </c>
      <c r="C672" t="s">
        <v>22</v>
      </c>
      <c r="D672" t="s">
        <v>62</v>
      </c>
      <c r="E672" t="s">
        <v>22</v>
      </c>
      <c r="F672" s="28">
        <f>IF(OR(D672="Darba diena",D672="Pārcelta darba diena"),IF(AND(E672="Jā",Tabele!$H$4&gt;=7),Tabele!$H$4-1,Tabele!$H$4),0)</f>
      </c>
    </row>
    <row r="673" spans="1:6" x14ac:dyDescent="0.25">
      <c r="A673" s="27">
        <v>46694</v>
      </c>
      <c r="B673" t="s">
        <v>64</v>
      </c>
      <c r="C673" t="s">
        <v>22</v>
      </c>
      <c r="D673" t="s">
        <v>62</v>
      </c>
      <c r="E673" t="s">
        <v>22</v>
      </c>
      <c r="F673" s="28">
        <f>IF(OR(D673="Darba diena",D673="Pārcelta darba diena"),IF(AND(E673="Jā",Tabele!$H$4&gt;=7),Tabele!$H$4-1,Tabele!$H$4),0)</f>
      </c>
    </row>
    <row r="674" spans="1:6" x14ac:dyDescent="0.25">
      <c r="A674" s="27">
        <v>46695</v>
      </c>
      <c r="B674" t="s">
        <v>53</v>
      </c>
      <c r="C674" t="s">
        <v>22</v>
      </c>
      <c r="D674" t="s">
        <v>62</v>
      </c>
      <c r="E674" t="s">
        <v>22</v>
      </c>
      <c r="F674" s="28">
        <f>IF(OR(D674="Darba diena",D674="Pārcelta darba diena"),IF(AND(E674="Jā",Tabele!$H$4&gt;=7),Tabele!$H$4-1,Tabele!$H$4),0)</f>
      </c>
    </row>
    <row r="675" spans="1:6" x14ac:dyDescent="0.25">
      <c r="A675" s="27">
        <v>46696</v>
      </c>
      <c r="B675" t="s">
        <v>55</v>
      </c>
      <c r="C675" t="s">
        <v>22</v>
      </c>
      <c r="D675" t="s">
        <v>62</v>
      </c>
      <c r="E675" t="s">
        <v>22</v>
      </c>
      <c r="F675" s="28">
        <f>IF(OR(D675="Darba diena",D675="Pārcelta darba diena"),IF(AND(E675="Jā",Tabele!$H$4&gt;=7),Tabele!$H$4-1,Tabele!$H$4),0)</f>
      </c>
    </row>
    <row r="676" spans="1:6" x14ac:dyDescent="0.25">
      <c r="A676" s="34">
        <v>46697</v>
      </c>
      <c r="B676" s="35" t="s">
        <v>58</v>
      </c>
      <c r="C676" s="35" t="s">
        <v>22</v>
      </c>
      <c r="D676" s="35" t="s">
        <v>59</v>
      </c>
      <c r="E676" s="35" t="s">
        <v>22</v>
      </c>
      <c r="F676" s="36">
        <f>IF(OR(D676="Darba diena",D676="Pārcelta darba diena"),IF(AND(E676="Jā",Tabele!$H$4&gt;=7),Tabele!$H$4-1,Tabele!$H$4),0)</f>
      </c>
    </row>
    <row r="677" spans="1:6" x14ac:dyDescent="0.25">
      <c r="A677" s="34">
        <v>46698</v>
      </c>
      <c r="B677" s="35" t="s">
        <v>60</v>
      </c>
      <c r="C677" s="35" t="s">
        <v>22</v>
      </c>
      <c r="D677" s="35" t="s">
        <v>59</v>
      </c>
      <c r="E677" s="35" t="s">
        <v>22</v>
      </c>
      <c r="F677" s="36">
        <f>IF(OR(D677="Darba diena",D677="Pārcelta darba diena"),IF(AND(E677="Jā",Tabele!$H$4&gt;=7),Tabele!$H$4-1,Tabele!$H$4),0)</f>
      </c>
    </row>
    <row r="678" spans="1:6" x14ac:dyDescent="0.25">
      <c r="A678" s="27">
        <v>46699</v>
      </c>
      <c r="B678" t="s">
        <v>61</v>
      </c>
      <c r="C678" t="s">
        <v>22</v>
      </c>
      <c r="D678" t="s">
        <v>62</v>
      </c>
      <c r="E678" t="s">
        <v>22</v>
      </c>
      <c r="F678" s="28">
        <f>IF(OR(D678="Darba diena",D678="Pārcelta darba diena"),IF(AND(E678="Jā",Tabele!$H$4&gt;=7),Tabele!$H$4-1,Tabele!$H$4),0)</f>
      </c>
    </row>
    <row r="679" spans="1:6" x14ac:dyDescent="0.25">
      <c r="A679" s="27">
        <v>46700</v>
      </c>
      <c r="B679" t="s">
        <v>63</v>
      </c>
      <c r="C679" t="s">
        <v>22</v>
      </c>
      <c r="D679" t="s">
        <v>62</v>
      </c>
      <c r="E679" t="s">
        <v>22</v>
      </c>
      <c r="F679" s="28">
        <f>IF(OR(D679="Darba diena",D679="Pārcelta darba diena"),IF(AND(E679="Jā",Tabele!$H$4&gt;=7),Tabele!$H$4-1,Tabele!$H$4),0)</f>
      </c>
    </row>
    <row r="680" spans="1:6" x14ac:dyDescent="0.25">
      <c r="A680" s="27">
        <v>46701</v>
      </c>
      <c r="B680" t="s">
        <v>64</v>
      </c>
      <c r="C680" t="s">
        <v>22</v>
      </c>
      <c r="D680" t="s">
        <v>62</v>
      </c>
      <c r="E680" t="s">
        <v>22</v>
      </c>
      <c r="F680" s="28">
        <f>IF(OR(D680="Darba diena",D680="Pārcelta darba diena"),IF(AND(E680="Jā",Tabele!$H$4&gt;=7),Tabele!$H$4-1,Tabele!$H$4),0)</f>
      </c>
    </row>
    <row r="681" spans="1:6" x14ac:dyDescent="0.25">
      <c r="A681" s="27">
        <v>46702</v>
      </c>
      <c r="B681" t="s">
        <v>53</v>
      </c>
      <c r="C681" t="s">
        <v>22</v>
      </c>
      <c r="D681" t="s">
        <v>62</v>
      </c>
      <c r="E681" t="s">
        <v>22</v>
      </c>
      <c r="F681" s="28">
        <f>IF(OR(D681="Darba diena",D681="Pārcelta darba diena"),IF(AND(E681="Jā",Tabele!$H$4&gt;=7),Tabele!$H$4-1,Tabele!$H$4),0)</f>
      </c>
    </row>
    <row r="682" spans="1:6" x14ac:dyDescent="0.25">
      <c r="A682" s="27">
        <v>46703</v>
      </c>
      <c r="B682" t="s">
        <v>55</v>
      </c>
      <c r="C682" t="s">
        <v>22</v>
      </c>
      <c r="D682" t="s">
        <v>62</v>
      </c>
      <c r="E682" t="s">
        <v>22</v>
      </c>
      <c r="F682" s="28">
        <f>IF(OR(D682="Darba diena",D682="Pārcelta darba diena"),IF(AND(E682="Jā",Tabele!$H$4&gt;=7),Tabele!$H$4-1,Tabele!$H$4),0)</f>
      </c>
    </row>
    <row r="683" spans="1:6" x14ac:dyDescent="0.25">
      <c r="A683" s="34">
        <v>46704</v>
      </c>
      <c r="B683" s="35" t="s">
        <v>58</v>
      </c>
      <c r="C683" s="35" t="s">
        <v>22</v>
      </c>
      <c r="D683" s="35" t="s">
        <v>59</v>
      </c>
      <c r="E683" s="35" t="s">
        <v>22</v>
      </c>
      <c r="F683" s="36">
        <f>IF(OR(D683="Darba diena",D683="Pārcelta darba diena"),IF(AND(E683="Jā",Tabele!$H$4&gt;=7),Tabele!$H$4-1,Tabele!$H$4),0)</f>
      </c>
    </row>
    <row r="684" spans="1:6" x14ac:dyDescent="0.25">
      <c r="A684" s="34">
        <v>46705</v>
      </c>
      <c r="B684" s="35" t="s">
        <v>60</v>
      </c>
      <c r="C684" s="35" t="s">
        <v>22</v>
      </c>
      <c r="D684" s="35" t="s">
        <v>59</v>
      </c>
      <c r="E684" s="35" t="s">
        <v>22</v>
      </c>
      <c r="F684" s="36">
        <f>IF(OR(D684="Darba diena",D684="Pārcelta darba diena"),IF(AND(E684="Jā",Tabele!$H$4&gt;=7),Tabele!$H$4-1,Tabele!$H$4),0)</f>
      </c>
    </row>
    <row r="685" spans="1:6" x14ac:dyDescent="0.25">
      <c r="A685" s="27">
        <v>46706</v>
      </c>
      <c r="B685" t="s">
        <v>61</v>
      </c>
      <c r="C685" t="s">
        <v>22</v>
      </c>
      <c r="D685" t="s">
        <v>62</v>
      </c>
      <c r="E685" t="s">
        <v>22</v>
      </c>
      <c r="F685" s="28">
        <f>IF(OR(D685="Darba diena",D685="Pārcelta darba diena"),IF(AND(E685="Jā",Tabele!$H$4&gt;=7),Tabele!$H$4-1,Tabele!$H$4),0)</f>
      </c>
    </row>
    <row r="686" spans="1:6" x14ac:dyDescent="0.25">
      <c r="A686" s="27">
        <v>46707</v>
      </c>
      <c r="B686" t="s">
        <v>63</v>
      </c>
      <c r="C686" t="s">
        <v>22</v>
      </c>
      <c r="D686" t="s">
        <v>62</v>
      </c>
      <c r="E686" t="s">
        <v>22</v>
      </c>
      <c r="F686" s="28">
        <f>IF(OR(D686="Darba diena",D686="Pārcelta darba diena"),IF(AND(E686="Jā",Tabele!$H$4&gt;=7),Tabele!$H$4-1,Tabele!$H$4),0)</f>
      </c>
    </row>
    <row r="687" spans="1:6" x14ac:dyDescent="0.25">
      <c r="A687" s="27">
        <v>46708</v>
      </c>
      <c r="B687" t="s">
        <v>64</v>
      </c>
      <c r="C687" t="s">
        <v>22</v>
      </c>
      <c r="D687" t="s">
        <v>62</v>
      </c>
      <c r="E687" t="s">
        <v>67</v>
      </c>
      <c r="F687" s="28">
        <f>IF(OR(D687="Darba diena",D687="Pārcelta darba diena"),IF(AND(E687="Jā",Tabele!$H$4&gt;=7),Tabele!$H$4-1,Tabele!$H$4),0)</f>
      </c>
    </row>
    <row r="688" spans="1:6" x14ac:dyDescent="0.25">
      <c r="A688" s="31">
        <v>46709</v>
      </c>
      <c r="B688" s="32" t="s">
        <v>53</v>
      </c>
      <c r="C688" s="32" t="s">
        <v>77</v>
      </c>
      <c r="D688" s="32" t="s">
        <v>32</v>
      </c>
      <c r="E688" s="32" t="s">
        <v>22</v>
      </c>
      <c r="F688" s="33">
        <f>IF(OR(D688="Darba diena",D688="Pārcelta darba diena"),IF(AND(E688="Jā",Tabele!$H$4&gt;=7),Tabele!$H$4-1,Tabele!$H$4),0)</f>
      </c>
    </row>
    <row r="689" spans="1:6" x14ac:dyDescent="0.25">
      <c r="A689" s="27">
        <v>46710</v>
      </c>
      <c r="B689" t="s">
        <v>55</v>
      </c>
      <c r="C689" t="s">
        <v>22</v>
      </c>
      <c r="D689" t="s">
        <v>62</v>
      </c>
      <c r="E689" t="s">
        <v>22</v>
      </c>
      <c r="F689" s="28">
        <f>IF(OR(D689="Darba diena",D689="Pārcelta darba diena"),IF(AND(E689="Jā",Tabele!$H$4&gt;=7),Tabele!$H$4-1,Tabele!$H$4),0)</f>
      </c>
    </row>
    <row r="690" spans="1:6" x14ac:dyDescent="0.25">
      <c r="A690" s="34">
        <v>46711</v>
      </c>
      <c r="B690" s="35" t="s">
        <v>58</v>
      </c>
      <c r="C690" s="35" t="s">
        <v>22</v>
      </c>
      <c r="D690" s="35" t="s">
        <v>59</v>
      </c>
      <c r="E690" s="35" t="s">
        <v>22</v>
      </c>
      <c r="F690" s="36">
        <f>IF(OR(D690="Darba diena",D690="Pārcelta darba diena"),IF(AND(E690="Jā",Tabele!$H$4&gt;=7),Tabele!$H$4-1,Tabele!$H$4),0)</f>
      </c>
    </row>
    <row r="691" spans="1:6" x14ac:dyDescent="0.25">
      <c r="A691" s="34">
        <v>46712</v>
      </c>
      <c r="B691" s="35" t="s">
        <v>60</v>
      </c>
      <c r="C691" s="35" t="s">
        <v>22</v>
      </c>
      <c r="D691" s="35" t="s">
        <v>59</v>
      </c>
      <c r="E691" s="35" t="s">
        <v>22</v>
      </c>
      <c r="F691" s="36">
        <f>IF(OR(D691="Darba diena",D691="Pārcelta darba diena"),IF(AND(E691="Jā",Tabele!$H$4&gt;=7),Tabele!$H$4-1,Tabele!$H$4),0)</f>
      </c>
    </row>
    <row r="692" spans="1:6" x14ac:dyDescent="0.25">
      <c r="A692" s="27">
        <v>46713</v>
      </c>
      <c r="B692" t="s">
        <v>61</v>
      </c>
      <c r="C692" t="s">
        <v>22</v>
      </c>
      <c r="D692" t="s">
        <v>62</v>
      </c>
      <c r="E692" t="s">
        <v>22</v>
      </c>
      <c r="F692" s="28">
        <f>IF(OR(D692="Darba diena",D692="Pārcelta darba diena"),IF(AND(E692="Jā",Tabele!$H$4&gt;=7),Tabele!$H$4-1,Tabele!$H$4),0)</f>
      </c>
    </row>
    <row r="693" spans="1:6" x14ac:dyDescent="0.25">
      <c r="A693" s="27">
        <v>46714</v>
      </c>
      <c r="B693" t="s">
        <v>63</v>
      </c>
      <c r="C693" t="s">
        <v>22</v>
      </c>
      <c r="D693" t="s">
        <v>62</v>
      </c>
      <c r="E693" t="s">
        <v>22</v>
      </c>
      <c r="F693" s="28">
        <f>IF(OR(D693="Darba diena",D693="Pārcelta darba diena"),IF(AND(E693="Jā",Tabele!$H$4&gt;=7),Tabele!$H$4-1,Tabele!$H$4),0)</f>
      </c>
    </row>
    <row r="694" spans="1:6" x14ac:dyDescent="0.25">
      <c r="A694" s="27">
        <v>46715</v>
      </c>
      <c r="B694" t="s">
        <v>64</v>
      </c>
      <c r="C694" t="s">
        <v>22</v>
      </c>
      <c r="D694" t="s">
        <v>62</v>
      </c>
      <c r="E694" t="s">
        <v>22</v>
      </c>
      <c r="F694" s="28">
        <f>IF(OR(D694="Darba diena",D694="Pārcelta darba diena"),IF(AND(E694="Jā",Tabele!$H$4&gt;=7),Tabele!$H$4-1,Tabele!$H$4),0)</f>
      </c>
    </row>
    <row r="695" spans="1:6" x14ac:dyDescent="0.25">
      <c r="A695" s="27">
        <v>46716</v>
      </c>
      <c r="B695" t="s">
        <v>53</v>
      </c>
      <c r="C695" t="s">
        <v>22</v>
      </c>
      <c r="D695" t="s">
        <v>62</v>
      </c>
      <c r="E695" t="s">
        <v>22</v>
      </c>
      <c r="F695" s="28">
        <f>IF(OR(D695="Darba diena",D695="Pārcelta darba diena"),IF(AND(E695="Jā",Tabele!$H$4&gt;=7),Tabele!$H$4-1,Tabele!$H$4),0)</f>
      </c>
    </row>
    <row r="696" spans="1:6" x14ac:dyDescent="0.25">
      <c r="A696" s="27">
        <v>46717</v>
      </c>
      <c r="B696" t="s">
        <v>55</v>
      </c>
      <c r="C696" t="s">
        <v>22</v>
      </c>
      <c r="D696" t="s">
        <v>62</v>
      </c>
      <c r="E696" t="s">
        <v>22</v>
      </c>
      <c r="F696" s="28">
        <f>IF(OR(D696="Darba diena",D696="Pārcelta darba diena"),IF(AND(E696="Jā",Tabele!$H$4&gt;=7),Tabele!$H$4-1,Tabele!$H$4),0)</f>
      </c>
    </row>
    <row r="697" spans="1:6" x14ac:dyDescent="0.25">
      <c r="A697" s="34">
        <v>46718</v>
      </c>
      <c r="B697" s="35" t="s">
        <v>58</v>
      </c>
      <c r="C697" s="35" t="s">
        <v>22</v>
      </c>
      <c r="D697" s="35" t="s">
        <v>59</v>
      </c>
      <c r="E697" s="35" t="s">
        <v>22</v>
      </c>
      <c r="F697" s="36">
        <f>IF(OR(D697="Darba diena",D697="Pārcelta darba diena"),IF(AND(E697="Jā",Tabele!$H$4&gt;=7),Tabele!$H$4-1,Tabele!$H$4),0)</f>
      </c>
    </row>
    <row r="698" spans="1:6" x14ac:dyDescent="0.25">
      <c r="A698" s="34">
        <v>46719</v>
      </c>
      <c r="B698" s="35" t="s">
        <v>60</v>
      </c>
      <c r="C698" s="35" t="s">
        <v>22</v>
      </c>
      <c r="D698" s="35" t="s">
        <v>59</v>
      </c>
      <c r="E698" s="35" t="s">
        <v>22</v>
      </c>
      <c r="F698" s="36">
        <f>IF(OR(D698="Darba diena",D698="Pārcelta darba diena"),IF(AND(E698="Jā",Tabele!$H$4&gt;=7),Tabele!$H$4-1,Tabele!$H$4),0)</f>
      </c>
    </row>
    <row r="699" spans="1:6" x14ac:dyDescent="0.25">
      <c r="A699" s="27">
        <v>46720</v>
      </c>
      <c r="B699" t="s">
        <v>61</v>
      </c>
      <c r="C699" t="s">
        <v>22</v>
      </c>
      <c r="D699" t="s">
        <v>62</v>
      </c>
      <c r="E699" t="s">
        <v>22</v>
      </c>
      <c r="F699" s="28">
        <f>IF(OR(D699="Darba diena",D699="Pārcelta darba diena"),IF(AND(E699="Jā",Tabele!$H$4&gt;=7),Tabele!$H$4-1,Tabele!$H$4),0)</f>
      </c>
    </row>
    <row r="700" spans="1:6" x14ac:dyDescent="0.25">
      <c r="A700" s="27">
        <v>46721</v>
      </c>
      <c r="B700" t="s">
        <v>63</v>
      </c>
      <c r="C700" t="s">
        <v>22</v>
      </c>
      <c r="D700" t="s">
        <v>62</v>
      </c>
      <c r="E700" t="s">
        <v>22</v>
      </c>
      <c r="F700" s="28">
        <f>IF(OR(D700="Darba diena",D700="Pārcelta darba diena"),IF(AND(E700="Jā",Tabele!$H$4&gt;=7),Tabele!$H$4-1,Tabele!$H$4),0)</f>
      </c>
    </row>
    <row r="701" spans="1:6" x14ac:dyDescent="0.25">
      <c r="A701" s="27">
        <v>46722</v>
      </c>
      <c r="B701" t="s">
        <v>64</v>
      </c>
      <c r="C701" t="s">
        <v>22</v>
      </c>
      <c r="D701" t="s">
        <v>62</v>
      </c>
      <c r="E701" t="s">
        <v>22</v>
      </c>
      <c r="F701" s="28">
        <f>IF(OR(D701="Darba diena",D701="Pārcelta darba diena"),IF(AND(E701="Jā",Tabele!$H$4&gt;=7),Tabele!$H$4-1,Tabele!$H$4),0)</f>
      </c>
    </row>
    <row r="702" spans="1:6" x14ac:dyDescent="0.25">
      <c r="A702" s="27">
        <v>46723</v>
      </c>
      <c r="B702" t="s">
        <v>53</v>
      </c>
      <c r="C702" t="s">
        <v>22</v>
      </c>
      <c r="D702" t="s">
        <v>62</v>
      </c>
      <c r="E702" t="s">
        <v>22</v>
      </c>
      <c r="F702" s="28">
        <f>IF(OR(D702="Darba diena",D702="Pārcelta darba diena"),IF(AND(E702="Jā",Tabele!$H$4&gt;=7),Tabele!$H$4-1,Tabele!$H$4),0)</f>
      </c>
    </row>
    <row r="703" spans="1:6" x14ac:dyDescent="0.25">
      <c r="A703" s="27">
        <v>46724</v>
      </c>
      <c r="B703" t="s">
        <v>55</v>
      </c>
      <c r="C703" t="s">
        <v>22</v>
      </c>
      <c r="D703" t="s">
        <v>62</v>
      </c>
      <c r="E703" t="s">
        <v>22</v>
      </c>
      <c r="F703" s="28">
        <f>IF(OR(D703="Darba diena",D703="Pārcelta darba diena"),IF(AND(E703="Jā",Tabele!$H$4&gt;=7),Tabele!$H$4-1,Tabele!$H$4),0)</f>
      </c>
    </row>
    <row r="704" spans="1:6" x14ac:dyDescent="0.25">
      <c r="A704" s="34">
        <v>46725</v>
      </c>
      <c r="B704" s="35" t="s">
        <v>58</v>
      </c>
      <c r="C704" s="35" t="s">
        <v>22</v>
      </c>
      <c r="D704" s="35" t="s">
        <v>59</v>
      </c>
      <c r="E704" s="35" t="s">
        <v>22</v>
      </c>
      <c r="F704" s="36">
        <f>IF(OR(D704="Darba diena",D704="Pārcelta darba diena"),IF(AND(E704="Jā",Tabele!$H$4&gt;=7),Tabele!$H$4-1,Tabele!$H$4),0)</f>
      </c>
    </row>
    <row r="705" spans="1:6" x14ac:dyDescent="0.25">
      <c r="A705" s="34">
        <v>46726</v>
      </c>
      <c r="B705" s="35" t="s">
        <v>60</v>
      </c>
      <c r="C705" s="35" t="s">
        <v>22</v>
      </c>
      <c r="D705" s="35" t="s">
        <v>59</v>
      </c>
      <c r="E705" s="35" t="s">
        <v>22</v>
      </c>
      <c r="F705" s="36">
        <f>IF(OR(D705="Darba diena",D705="Pārcelta darba diena"),IF(AND(E705="Jā",Tabele!$H$4&gt;=7),Tabele!$H$4-1,Tabele!$H$4),0)</f>
      </c>
    </row>
    <row r="706" spans="1:6" x14ac:dyDescent="0.25">
      <c r="A706" s="27">
        <v>46727</v>
      </c>
      <c r="B706" t="s">
        <v>61</v>
      </c>
      <c r="C706" t="s">
        <v>22</v>
      </c>
      <c r="D706" t="s">
        <v>62</v>
      </c>
      <c r="E706" t="s">
        <v>22</v>
      </c>
      <c r="F706" s="28">
        <f>IF(OR(D706="Darba diena",D706="Pārcelta darba diena"),IF(AND(E706="Jā",Tabele!$H$4&gt;=7),Tabele!$H$4-1,Tabele!$H$4),0)</f>
      </c>
    </row>
    <row r="707" spans="1:6" x14ac:dyDescent="0.25">
      <c r="A707" s="27">
        <v>46728</v>
      </c>
      <c r="B707" t="s">
        <v>63</v>
      </c>
      <c r="C707" t="s">
        <v>22</v>
      </c>
      <c r="D707" t="s">
        <v>62</v>
      </c>
      <c r="E707" t="s">
        <v>22</v>
      </c>
      <c r="F707" s="28">
        <f>IF(OR(D707="Darba diena",D707="Pārcelta darba diena"),IF(AND(E707="Jā",Tabele!$H$4&gt;=7),Tabele!$H$4-1,Tabele!$H$4),0)</f>
      </c>
    </row>
    <row r="708" spans="1:6" x14ac:dyDescent="0.25">
      <c r="A708" s="27">
        <v>46729</v>
      </c>
      <c r="B708" t="s">
        <v>64</v>
      </c>
      <c r="C708" t="s">
        <v>22</v>
      </c>
      <c r="D708" t="s">
        <v>62</v>
      </c>
      <c r="E708" t="s">
        <v>22</v>
      </c>
      <c r="F708" s="28">
        <f>IF(OR(D708="Darba diena",D708="Pārcelta darba diena"),IF(AND(E708="Jā",Tabele!$H$4&gt;=7),Tabele!$H$4-1,Tabele!$H$4),0)</f>
      </c>
    </row>
    <row r="709" spans="1:6" x14ac:dyDescent="0.25">
      <c r="A709" s="27">
        <v>46730</v>
      </c>
      <c r="B709" t="s">
        <v>53</v>
      </c>
      <c r="C709" t="s">
        <v>22</v>
      </c>
      <c r="D709" t="s">
        <v>62</v>
      </c>
      <c r="E709" t="s">
        <v>22</v>
      </c>
      <c r="F709" s="28">
        <f>IF(OR(D709="Darba diena",D709="Pārcelta darba diena"),IF(AND(E709="Jā",Tabele!$H$4&gt;=7),Tabele!$H$4-1,Tabele!$H$4),0)</f>
      </c>
    </row>
    <row r="710" spans="1:6" x14ac:dyDescent="0.25">
      <c r="A710" s="27">
        <v>46731</v>
      </c>
      <c r="B710" t="s">
        <v>55</v>
      </c>
      <c r="C710" t="s">
        <v>22</v>
      </c>
      <c r="D710" t="s">
        <v>62</v>
      </c>
      <c r="E710" t="s">
        <v>22</v>
      </c>
      <c r="F710" s="28">
        <f>IF(OR(D710="Darba diena",D710="Pārcelta darba diena"),IF(AND(E710="Jā",Tabele!$H$4&gt;=7),Tabele!$H$4-1,Tabele!$H$4),0)</f>
      </c>
    </row>
    <row r="711" spans="1:6" x14ac:dyDescent="0.25">
      <c r="A711" s="34">
        <v>46732</v>
      </c>
      <c r="B711" s="35" t="s">
        <v>58</v>
      </c>
      <c r="C711" s="35" t="s">
        <v>22</v>
      </c>
      <c r="D711" s="35" t="s">
        <v>59</v>
      </c>
      <c r="E711" s="35" t="s">
        <v>22</v>
      </c>
      <c r="F711" s="36">
        <f>IF(OR(D711="Darba diena",D711="Pārcelta darba diena"),IF(AND(E711="Jā",Tabele!$H$4&gt;=7),Tabele!$H$4-1,Tabele!$H$4),0)</f>
      </c>
    </row>
    <row r="712" spans="1:6" x14ac:dyDescent="0.25">
      <c r="A712" s="34">
        <v>46733</v>
      </c>
      <c r="B712" s="35" t="s">
        <v>60</v>
      </c>
      <c r="C712" s="35" t="s">
        <v>22</v>
      </c>
      <c r="D712" s="35" t="s">
        <v>59</v>
      </c>
      <c r="E712" s="35" t="s">
        <v>22</v>
      </c>
      <c r="F712" s="36">
        <f>IF(OR(D712="Darba diena",D712="Pārcelta darba diena"),IF(AND(E712="Jā",Tabele!$H$4&gt;=7),Tabele!$H$4-1,Tabele!$H$4),0)</f>
      </c>
    </row>
    <row r="713" spans="1:6" x14ac:dyDescent="0.25">
      <c r="A713" s="27">
        <v>46734</v>
      </c>
      <c r="B713" t="s">
        <v>61</v>
      </c>
      <c r="C713" t="s">
        <v>22</v>
      </c>
      <c r="D713" t="s">
        <v>62</v>
      </c>
      <c r="E713" t="s">
        <v>22</v>
      </c>
      <c r="F713" s="28">
        <f>IF(OR(D713="Darba diena",D713="Pārcelta darba diena"),IF(AND(E713="Jā",Tabele!$H$4&gt;=7),Tabele!$H$4-1,Tabele!$H$4),0)</f>
      </c>
    </row>
    <row r="714" spans="1:6" x14ac:dyDescent="0.25">
      <c r="A714" s="27">
        <v>46735</v>
      </c>
      <c r="B714" t="s">
        <v>63</v>
      </c>
      <c r="C714" t="s">
        <v>22</v>
      </c>
      <c r="D714" t="s">
        <v>62</v>
      </c>
      <c r="E714" t="s">
        <v>22</v>
      </c>
      <c r="F714" s="28">
        <f>IF(OR(D714="Darba diena",D714="Pārcelta darba diena"),IF(AND(E714="Jā",Tabele!$H$4&gt;=7),Tabele!$H$4-1,Tabele!$H$4),0)</f>
      </c>
    </row>
    <row r="715" spans="1:6" x14ac:dyDescent="0.25">
      <c r="A715" s="27">
        <v>46736</v>
      </c>
      <c r="B715" t="s">
        <v>64</v>
      </c>
      <c r="C715" t="s">
        <v>22</v>
      </c>
      <c r="D715" t="s">
        <v>62</v>
      </c>
      <c r="E715" t="s">
        <v>22</v>
      </c>
      <c r="F715" s="28">
        <f>IF(OR(D715="Darba diena",D715="Pārcelta darba diena"),IF(AND(E715="Jā",Tabele!$H$4&gt;=7),Tabele!$H$4-1,Tabele!$H$4),0)</f>
      </c>
    </row>
    <row r="716" spans="1:6" x14ac:dyDescent="0.25">
      <c r="A716" s="27">
        <v>46737</v>
      </c>
      <c r="B716" t="s">
        <v>53</v>
      </c>
      <c r="C716" t="s">
        <v>22</v>
      </c>
      <c r="D716" t="s">
        <v>62</v>
      </c>
      <c r="E716" t="s">
        <v>22</v>
      </c>
      <c r="F716" s="28">
        <f>IF(OR(D716="Darba diena",D716="Pārcelta darba diena"),IF(AND(E716="Jā",Tabele!$H$4&gt;=7),Tabele!$H$4-1,Tabele!$H$4),0)</f>
      </c>
    </row>
    <row r="717" spans="1:6" x14ac:dyDescent="0.25">
      <c r="A717" s="27">
        <v>46738</v>
      </c>
      <c r="B717" t="s">
        <v>55</v>
      </c>
      <c r="C717" t="s">
        <v>22</v>
      </c>
      <c r="D717" t="s">
        <v>62</v>
      </c>
      <c r="E717" t="s">
        <v>22</v>
      </c>
      <c r="F717" s="28">
        <f>IF(OR(D717="Darba diena",D717="Pārcelta darba diena"),IF(AND(E717="Jā",Tabele!$H$4&gt;=7),Tabele!$H$4-1,Tabele!$H$4),0)</f>
      </c>
    </row>
    <row r="718" spans="1:6" x14ac:dyDescent="0.25">
      <c r="A718" s="34">
        <v>46739</v>
      </c>
      <c r="B718" s="35" t="s">
        <v>58</v>
      </c>
      <c r="C718" s="35" t="s">
        <v>22</v>
      </c>
      <c r="D718" s="35" t="s">
        <v>59</v>
      </c>
      <c r="E718" s="35" t="s">
        <v>22</v>
      </c>
      <c r="F718" s="36">
        <f>IF(OR(D718="Darba diena",D718="Pārcelta darba diena"),IF(AND(E718="Jā",Tabele!$H$4&gt;=7),Tabele!$H$4-1,Tabele!$H$4),0)</f>
      </c>
    </row>
    <row r="719" spans="1:6" x14ac:dyDescent="0.25">
      <c r="A719" s="34">
        <v>46740</v>
      </c>
      <c r="B719" s="35" t="s">
        <v>60</v>
      </c>
      <c r="C719" s="35" t="s">
        <v>22</v>
      </c>
      <c r="D719" s="35" t="s">
        <v>59</v>
      </c>
      <c r="E719" s="35" t="s">
        <v>22</v>
      </c>
      <c r="F719" s="36">
        <f>IF(OR(D719="Darba diena",D719="Pārcelta darba diena"),IF(AND(E719="Jā",Tabele!$H$4&gt;=7),Tabele!$H$4-1,Tabele!$H$4),0)</f>
      </c>
    </row>
    <row r="720" spans="1:6" x14ac:dyDescent="0.25">
      <c r="A720" s="27">
        <v>46741</v>
      </c>
      <c r="B720" t="s">
        <v>61</v>
      </c>
      <c r="C720" t="s">
        <v>22</v>
      </c>
      <c r="D720" t="s">
        <v>62</v>
      </c>
      <c r="E720" t="s">
        <v>22</v>
      </c>
      <c r="F720" s="28">
        <f>IF(OR(D720="Darba diena",D720="Pārcelta darba diena"),IF(AND(E720="Jā",Tabele!$H$4&gt;=7),Tabele!$H$4-1,Tabele!$H$4),0)</f>
      </c>
    </row>
    <row r="721" spans="1:6" x14ac:dyDescent="0.25">
      <c r="A721" s="27">
        <v>46742</v>
      </c>
      <c r="B721" t="s">
        <v>63</v>
      </c>
      <c r="C721" t="s">
        <v>22</v>
      </c>
      <c r="D721" t="s">
        <v>62</v>
      </c>
      <c r="E721" t="s">
        <v>22</v>
      </c>
      <c r="F721" s="28">
        <f>IF(OR(D721="Darba diena",D721="Pārcelta darba diena"),IF(AND(E721="Jā",Tabele!$H$4&gt;=7),Tabele!$H$4-1,Tabele!$H$4),0)</f>
      </c>
    </row>
    <row r="722" spans="1:6" x14ac:dyDescent="0.25">
      <c r="A722" s="27">
        <v>46743</v>
      </c>
      <c r="B722" t="s">
        <v>64</v>
      </c>
      <c r="C722" t="s">
        <v>22</v>
      </c>
      <c r="D722" t="s">
        <v>62</v>
      </c>
      <c r="E722" t="s">
        <v>22</v>
      </c>
      <c r="F722" s="28">
        <f>IF(OR(D722="Darba diena",D722="Pārcelta darba diena"),IF(AND(E722="Jā",Tabele!$H$4&gt;=7),Tabele!$H$4-1,Tabele!$H$4),0)</f>
      </c>
    </row>
    <row r="723" spans="1:6" x14ac:dyDescent="0.25">
      <c r="A723" s="27">
        <v>46744</v>
      </c>
      <c r="B723" t="s">
        <v>53</v>
      </c>
      <c r="C723" t="s">
        <v>22</v>
      </c>
      <c r="D723" t="s">
        <v>62</v>
      </c>
      <c r="E723" t="s">
        <v>67</v>
      </c>
      <c r="F723" s="28">
        <f>IF(OR(D723="Darba diena",D723="Pārcelta darba diena"),IF(AND(E723="Jā",Tabele!$H$4&gt;=7),Tabele!$H$4-1,Tabele!$H$4),0)</f>
      </c>
    </row>
    <row r="724" spans="1:6" x14ac:dyDescent="0.25">
      <c r="A724" s="31">
        <v>46745</v>
      </c>
      <c r="B724" s="32" t="s">
        <v>55</v>
      </c>
      <c r="C724" s="32" t="s">
        <v>78</v>
      </c>
      <c r="D724" s="32" t="s">
        <v>32</v>
      </c>
      <c r="E724" s="32" t="s">
        <v>22</v>
      </c>
      <c r="F724" s="33">
        <f>IF(OR(D724="Darba diena",D724="Pārcelta darba diena"),IF(AND(E724="Jā",Tabele!$H$4&gt;=7),Tabele!$H$4-1,Tabele!$H$4),0)</f>
      </c>
    </row>
    <row r="725" spans="1:6" x14ac:dyDescent="0.25">
      <c r="A725" s="31">
        <v>46746</v>
      </c>
      <c r="B725" s="32" t="s">
        <v>58</v>
      </c>
      <c r="C725" s="32" t="s">
        <v>79</v>
      </c>
      <c r="D725" s="32" t="s">
        <v>32</v>
      </c>
      <c r="E725" s="32" t="s">
        <v>22</v>
      </c>
      <c r="F725" s="33">
        <f>IF(OR(D725="Darba diena",D725="Pārcelta darba diena"),IF(AND(E725="Jā",Tabele!$H$4&gt;=7),Tabele!$H$4-1,Tabele!$H$4),0)</f>
      </c>
    </row>
    <row r="726" spans="1:6" x14ac:dyDescent="0.25">
      <c r="A726" s="31">
        <v>46747</v>
      </c>
      <c r="B726" s="32" t="s">
        <v>60</v>
      </c>
      <c r="C726" s="32" t="s">
        <v>80</v>
      </c>
      <c r="D726" s="32" t="s">
        <v>32</v>
      </c>
      <c r="E726" s="32" t="s">
        <v>22</v>
      </c>
      <c r="F726" s="33">
        <f>IF(OR(D726="Darba diena",D726="Pārcelta darba diena"),IF(AND(E726="Jā",Tabele!$H$4&gt;=7),Tabele!$H$4-1,Tabele!$H$4),0)</f>
      </c>
    </row>
    <row r="727" spans="1:6" x14ac:dyDescent="0.25">
      <c r="A727" s="27">
        <v>46748</v>
      </c>
      <c r="B727" t="s">
        <v>61</v>
      </c>
      <c r="C727" t="s">
        <v>22</v>
      </c>
      <c r="D727" t="s">
        <v>62</v>
      </c>
      <c r="E727" t="s">
        <v>22</v>
      </c>
      <c r="F727" s="28">
        <f>IF(OR(D727="Darba diena",D727="Pārcelta darba diena"),IF(AND(E727="Jā",Tabele!$H$4&gt;=7),Tabele!$H$4-1,Tabele!$H$4),0)</f>
      </c>
    </row>
    <row r="728" spans="1:6" x14ac:dyDescent="0.25">
      <c r="A728" s="27">
        <v>46749</v>
      </c>
      <c r="B728" t="s">
        <v>63</v>
      </c>
      <c r="C728" t="s">
        <v>22</v>
      </c>
      <c r="D728" t="s">
        <v>62</v>
      </c>
      <c r="E728" t="s">
        <v>22</v>
      </c>
      <c r="F728" s="28">
        <f>IF(OR(D728="Darba diena",D728="Pārcelta darba diena"),IF(AND(E728="Jā",Tabele!$H$4&gt;=7),Tabele!$H$4-1,Tabele!$H$4),0)</f>
      </c>
    </row>
    <row r="729" spans="1:6" x14ac:dyDescent="0.25">
      <c r="A729" s="27">
        <v>46750</v>
      </c>
      <c r="B729" t="s">
        <v>64</v>
      </c>
      <c r="C729" t="s">
        <v>22</v>
      </c>
      <c r="D729" t="s">
        <v>62</v>
      </c>
      <c r="E729" t="s">
        <v>22</v>
      </c>
      <c r="F729" s="28">
        <f>IF(OR(D729="Darba diena",D729="Pārcelta darba diena"),IF(AND(E729="Jā",Tabele!$H$4&gt;=7),Tabele!$H$4-1,Tabele!$H$4),0)</f>
      </c>
    </row>
    <row r="730" spans="1:6" x14ac:dyDescent="0.25">
      <c r="A730" s="27">
        <v>46751</v>
      </c>
      <c r="B730" t="s">
        <v>53</v>
      </c>
      <c r="C730" t="s">
        <v>22</v>
      </c>
      <c r="D730" t="s">
        <v>62</v>
      </c>
      <c r="E730" t="s">
        <v>67</v>
      </c>
      <c r="F730" s="28">
        <f>IF(OR(D730="Darba diena",D730="Pārcelta darba diena"),IF(AND(E730="Jā",Tabele!$H$4&gt;=7),Tabele!$H$4-1,Tabele!$H$4),0)</f>
      </c>
    </row>
    <row r="731" spans="1:6" x14ac:dyDescent="0.25">
      <c r="A731" s="31">
        <v>46752</v>
      </c>
      <c r="B731" s="32" t="s">
        <v>55</v>
      </c>
      <c r="C731" s="32" t="s">
        <v>81</v>
      </c>
      <c r="D731" s="32" t="s">
        <v>32</v>
      </c>
      <c r="E731" s="32" t="s">
        <v>22</v>
      </c>
      <c r="F731" s="33">
        <f>IF(OR(D731="Darba diena",D731="Pārcelta darba diena"),IF(AND(E731="Jā",Tabele!$H$4&gt;=7),Tabele!$H$4-1,Tabele!$H$4),0)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Lasīt mani</vt:lpstr>
      <vt:lpstr>Tabele</vt:lpstr>
      <vt:lpstr>Kopsavilkums</vt:lpstr>
      <vt:lpstr>Kalendārs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darbalaikauzskaite.lv</dc:creator>
  <dc:title>Darba laika uzskaites tabele</dc:title>
  <dc:subject/>
  <dc:description/>
  <cp:keywords/>
  <cp:category/>
  <cp:lastModifiedBy>Unknown</cp:lastModifiedBy>
  <dcterms:created xsi:type="dcterms:W3CDTF">2026-09-30T13:49:36Z</dcterms:created>
  <dcterms:modified xsi:type="dcterms:W3CDTF">2026-09-30T13:49:36Z</dcterms:modified>
</cp:coreProperties>
</file>